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621"/>
  <workbookPr showInkAnnotation="0" autoCompressPictures="0"/>
  <bookViews>
    <workbookView xWindow="240" yWindow="240" windowWidth="27140" windowHeight="16680" tabRatio="500"/>
  </bookViews>
  <sheets>
    <sheet name="Figure 6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V7" i="1" l="1"/>
  <c r="AV8" i="1"/>
  <c r="AV9" i="1"/>
  <c r="AV10" i="1"/>
  <c r="AV11" i="1"/>
  <c r="AV12" i="1"/>
  <c r="AV13" i="1"/>
  <c r="AV19" i="1"/>
  <c r="AO15" i="1"/>
  <c r="AN15" i="1"/>
  <c r="AU7" i="1"/>
  <c r="AU8" i="1"/>
  <c r="AU9" i="1"/>
  <c r="AU10" i="1"/>
  <c r="AU11" i="1"/>
  <c r="AU12" i="1"/>
  <c r="AU13" i="1"/>
  <c r="AU19" i="1"/>
  <c r="AL15" i="1"/>
  <c r="AK15" i="1"/>
  <c r="AS7" i="1"/>
  <c r="AS8" i="1"/>
  <c r="AS9" i="1"/>
  <c r="AS10" i="1"/>
  <c r="AS11" i="1"/>
  <c r="AS12" i="1"/>
  <c r="AS13" i="1"/>
  <c r="AS14" i="1"/>
  <c r="AS15" i="1"/>
  <c r="AS16" i="1"/>
  <c r="AS17" i="1"/>
  <c r="AS19" i="1"/>
  <c r="AG19" i="1"/>
  <c r="AF19" i="1"/>
  <c r="AR7" i="1"/>
  <c r="AR8" i="1"/>
  <c r="AR9" i="1"/>
  <c r="AR10" i="1"/>
  <c r="AR11" i="1"/>
  <c r="AR12" i="1"/>
  <c r="AR13" i="1"/>
  <c r="AR14" i="1"/>
  <c r="AR15" i="1"/>
  <c r="AR16" i="1"/>
  <c r="AR17" i="1"/>
  <c r="AR19" i="1"/>
  <c r="AD19" i="1"/>
  <c r="AC19" i="1"/>
  <c r="D25" i="1"/>
  <c r="T47" i="1"/>
  <c r="T46" i="1"/>
  <c r="T26" i="1"/>
  <c r="T25" i="1"/>
  <c r="D46" i="1"/>
  <c r="E47" i="1"/>
  <c r="F47" i="1"/>
  <c r="G47" i="1"/>
  <c r="H47" i="1"/>
  <c r="U47" i="1"/>
  <c r="D47" i="1"/>
  <c r="E26" i="1"/>
  <c r="F26" i="1"/>
  <c r="G26" i="1"/>
  <c r="H26" i="1"/>
  <c r="U26" i="1"/>
  <c r="D26" i="1"/>
  <c r="H25" i="1"/>
  <c r="U46" i="1"/>
  <c r="H46" i="1"/>
  <c r="G46" i="1"/>
  <c r="F46" i="1"/>
  <c r="E46" i="1"/>
  <c r="U25" i="1"/>
  <c r="G25" i="1"/>
  <c r="F25" i="1"/>
  <c r="E25" i="1"/>
</calcChain>
</file>

<file path=xl/sharedStrings.xml><?xml version="1.0" encoding="utf-8"?>
<sst xmlns="http://schemas.openxmlformats.org/spreadsheetml/2006/main" count="74" uniqueCount="33">
  <si>
    <t>Familiar/Novel ratio</t>
  </si>
  <si>
    <t>SEM</t>
  </si>
  <si>
    <t>PV-GluN1 KO</t>
  </si>
  <si>
    <t>WT-GluN1 fl/fl</t>
  </si>
  <si>
    <t>Day</t>
  </si>
  <si>
    <t>Novel</t>
  </si>
  <si>
    <t>Mean</t>
  </si>
  <si>
    <t>Familiar</t>
  </si>
  <si>
    <t>Figure 6A</t>
  </si>
  <si>
    <t>VEP magnitudes across SRP in PV-GluN1 KO and littermate mice</t>
  </si>
  <si>
    <t>Normalized VEP magnitudes across SRP in PV-GluN1 KO and littermate mice</t>
  </si>
  <si>
    <t>Figure 6B</t>
  </si>
  <si>
    <t>Figure 6C</t>
  </si>
  <si>
    <t>VEP magnitudes familiar novel across genotypes</t>
  </si>
  <si>
    <t>Figure 6D</t>
  </si>
  <si>
    <t>Familiar/Novel ratios across genotypes</t>
  </si>
  <si>
    <t>Figure 6E</t>
  </si>
  <si>
    <t>Pre MD</t>
  </si>
  <si>
    <t>Post MD</t>
  </si>
  <si>
    <t>Contra</t>
  </si>
  <si>
    <t>Ipsi</t>
  </si>
  <si>
    <t>OD ratio</t>
  </si>
  <si>
    <t>Eye</t>
  </si>
  <si>
    <t>Ocular dominance plasticity in PV-GluN1 KO mice</t>
  </si>
  <si>
    <t>Ocular dominance plasticity in WT-floxed GluN1 littermates</t>
  </si>
  <si>
    <t>Figure 6G</t>
  </si>
  <si>
    <t>Figure 6F</t>
  </si>
  <si>
    <t>Ocular dominance ratios in PV-GluN1 KO and WT floxed GluN1 littermates</t>
  </si>
  <si>
    <t>Figure 6H</t>
  </si>
  <si>
    <t>Selective loss of NMDAR currents from PV+ cells</t>
  </si>
  <si>
    <t>Unlabeled neighboring cell</t>
  </si>
  <si>
    <t>PV+ labelled cell</t>
  </si>
  <si>
    <t>AMPA/NMDA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</si>
</sst>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2"/>
      <color theme="1"/>
      <name val="Helvetica"/>
      <family val="2"/>
    </font>
    <font>
      <u/>
      <sz val="12"/>
      <color theme="10"/>
      <name val="Helvetica"/>
      <family val="2"/>
    </font>
    <font>
      <u/>
      <sz val="12"/>
      <color theme="11"/>
      <name val="Helvetica"/>
      <family val="2"/>
    </font>
    <font>
      <sz val="11"/>
      <name val="Arial"/>
    </font>
    <font>
      <sz val="11"/>
      <color theme="1"/>
      <name val="Arial"/>
    </font>
    <font>
      <b/>
      <sz val="11"/>
      <color theme="1"/>
      <name val="Arial"/>
    </font>
    <font>
      <b/>
      <sz val="11"/>
      <name val="Arial"/>
    </font>
    <font>
      <b/>
      <sz val="11"/>
      <color rgb="FF00000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5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Fill="1"/>
    <xf numFmtId="0" fontId="4" fillId="0" borderId="0" xfId="0" applyFont="1" applyFill="1" applyBorder="1" applyAlignment="1"/>
    <xf numFmtId="0" fontId="5" fillId="0" borderId="0" xfId="0" applyFont="1"/>
    <xf numFmtId="0" fontId="5" fillId="0" borderId="0" xfId="0" applyFont="1" applyFill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</cellXfs>
  <cellStyles count="15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E47"/>
  <sheetViews>
    <sheetView tabSelected="1" workbookViewId="0">
      <selection activeCell="B45" sqref="B45"/>
    </sheetView>
  </sheetViews>
  <sheetFormatPr baseColWidth="10" defaultRowHeight="13" x14ac:dyDescent="0"/>
  <cols>
    <col min="1" max="16384" width="10.7109375" style="2"/>
  </cols>
  <sheetData>
    <row r="2" spans="2:57">
      <c r="B2" s="5" t="s">
        <v>8</v>
      </c>
      <c r="J2" s="5" t="s">
        <v>11</v>
      </c>
      <c r="R2" s="5" t="s">
        <v>12</v>
      </c>
      <c r="W2" s="5" t="s">
        <v>14</v>
      </c>
      <c r="AA2" s="5" t="s">
        <v>16</v>
      </c>
      <c r="AI2" s="5" t="s">
        <v>26</v>
      </c>
      <c r="AQ2" s="5" t="s">
        <v>25</v>
      </c>
      <c r="AY2" s="5" t="s">
        <v>28</v>
      </c>
    </row>
    <row r="3" spans="2:57">
      <c r="B3" s="5" t="s">
        <v>9</v>
      </c>
      <c r="C3" s="5"/>
      <c r="J3" s="5" t="s">
        <v>10</v>
      </c>
      <c r="K3" s="5"/>
      <c r="R3" s="5" t="s">
        <v>13</v>
      </c>
      <c r="S3" s="5"/>
      <c r="W3" s="5" t="s">
        <v>15</v>
      </c>
      <c r="X3" s="5"/>
      <c r="AA3" s="5" t="s">
        <v>23</v>
      </c>
      <c r="AI3" s="5" t="s">
        <v>24</v>
      </c>
      <c r="AQ3" s="5" t="s">
        <v>27</v>
      </c>
      <c r="AY3" s="5" t="s">
        <v>29</v>
      </c>
    </row>
    <row r="4" spans="2:57">
      <c r="B4" s="5"/>
      <c r="C4" s="5"/>
      <c r="J4" s="5"/>
      <c r="K4" s="5"/>
      <c r="R4" s="5"/>
      <c r="S4" s="5"/>
      <c r="W4" s="5"/>
      <c r="X4" s="5"/>
      <c r="AA4" s="5"/>
    </row>
    <row r="5" spans="2:57">
      <c r="AA5" s="5"/>
      <c r="AB5" s="5"/>
      <c r="AC5" s="5" t="s">
        <v>17</v>
      </c>
      <c r="AD5" s="5"/>
      <c r="AF5" s="5" t="s">
        <v>18</v>
      </c>
      <c r="AG5" s="5"/>
      <c r="AK5" s="5" t="s">
        <v>17</v>
      </c>
      <c r="AL5" s="5"/>
      <c r="AN5" s="5" t="s">
        <v>18</v>
      </c>
      <c r="AO5" s="5"/>
      <c r="AP5" s="5"/>
      <c r="AR5" s="5" t="s">
        <v>21</v>
      </c>
      <c r="AU5" s="5" t="s">
        <v>21</v>
      </c>
      <c r="AZ5" s="9"/>
      <c r="BA5" s="9"/>
      <c r="BB5" s="9"/>
      <c r="BC5" s="9"/>
    </row>
    <row r="6" spans="2:57">
      <c r="C6" s="5" t="s">
        <v>4</v>
      </c>
      <c r="D6" s="5">
        <v>1</v>
      </c>
      <c r="E6" s="5">
        <v>2</v>
      </c>
      <c r="F6" s="5">
        <v>3</v>
      </c>
      <c r="G6" s="5">
        <v>4</v>
      </c>
      <c r="H6" s="5">
        <v>5</v>
      </c>
      <c r="I6" s="5"/>
      <c r="K6" s="5" t="s">
        <v>4</v>
      </c>
      <c r="L6" s="5">
        <v>1</v>
      </c>
      <c r="M6" s="5">
        <v>2</v>
      </c>
      <c r="N6" s="5">
        <v>3</v>
      </c>
      <c r="O6" s="5">
        <v>4</v>
      </c>
      <c r="P6" s="5">
        <v>5</v>
      </c>
      <c r="Q6" s="5"/>
      <c r="S6" s="5" t="s">
        <v>4</v>
      </c>
      <c r="T6" s="5" t="s">
        <v>7</v>
      </c>
      <c r="U6" s="5" t="s">
        <v>5</v>
      </c>
      <c r="X6" s="5" t="s">
        <v>4</v>
      </c>
      <c r="Y6" s="5" t="s">
        <v>0</v>
      </c>
      <c r="AA6" s="5"/>
      <c r="AB6" s="6" t="s">
        <v>22</v>
      </c>
      <c r="AC6" s="5" t="s">
        <v>19</v>
      </c>
      <c r="AD6" s="5" t="s">
        <v>20</v>
      </c>
      <c r="AF6" s="5" t="s">
        <v>19</v>
      </c>
      <c r="AG6" s="5" t="s">
        <v>20</v>
      </c>
      <c r="AK6" s="5" t="s">
        <v>19</v>
      </c>
      <c r="AL6" s="5" t="s">
        <v>20</v>
      </c>
      <c r="AN6" s="5" t="s">
        <v>19</v>
      </c>
      <c r="AO6" s="5" t="s">
        <v>20</v>
      </c>
      <c r="AP6" s="5"/>
      <c r="AR6" s="5" t="s">
        <v>17</v>
      </c>
      <c r="AS6" s="5" t="s">
        <v>18</v>
      </c>
      <c r="AU6" s="5" t="s">
        <v>17</v>
      </c>
      <c r="AV6" s="5" t="s">
        <v>18</v>
      </c>
      <c r="AY6" s="10"/>
      <c r="AZ6" s="10"/>
      <c r="BA6" s="14" t="s">
        <v>32</v>
      </c>
      <c r="BE6" s="14" t="s">
        <v>32</v>
      </c>
    </row>
    <row r="7" spans="2:57">
      <c r="B7" s="5" t="s">
        <v>3</v>
      </c>
      <c r="C7" s="5">
        <v>1</v>
      </c>
      <c r="D7" s="2">
        <v>108</v>
      </c>
      <c r="E7" s="2">
        <v>170</v>
      </c>
      <c r="F7" s="2">
        <v>261</v>
      </c>
      <c r="G7" s="2">
        <v>364</v>
      </c>
      <c r="H7" s="2">
        <v>439</v>
      </c>
      <c r="J7" s="5" t="s">
        <v>3</v>
      </c>
      <c r="K7" s="5">
        <v>1</v>
      </c>
      <c r="L7" s="2">
        <v>82.479784366576823</v>
      </c>
      <c r="M7" s="2">
        <v>129.82929020664869</v>
      </c>
      <c r="N7" s="2">
        <v>199.32614555256066</v>
      </c>
      <c r="O7" s="2">
        <v>277.98742138364781</v>
      </c>
      <c r="P7" s="2">
        <v>335.26504941599285</v>
      </c>
      <c r="R7" s="5" t="s">
        <v>3</v>
      </c>
      <c r="S7" s="5">
        <v>1</v>
      </c>
      <c r="T7" s="2">
        <v>439</v>
      </c>
      <c r="U7" s="2">
        <v>189</v>
      </c>
      <c r="W7" s="5" t="s">
        <v>3</v>
      </c>
      <c r="X7" s="5">
        <v>1</v>
      </c>
      <c r="Y7" s="2">
        <v>2.3227513227513201</v>
      </c>
      <c r="AA7" s="5" t="s">
        <v>2</v>
      </c>
      <c r="AB7" s="7">
        <v>15</v>
      </c>
      <c r="AC7" s="2">
        <v>237</v>
      </c>
      <c r="AD7" s="2">
        <v>100</v>
      </c>
      <c r="AF7" s="2">
        <v>220</v>
      </c>
      <c r="AG7" s="2">
        <v>190</v>
      </c>
      <c r="AI7" s="5" t="s">
        <v>3</v>
      </c>
      <c r="AJ7" s="5">
        <v>18</v>
      </c>
      <c r="AK7" s="2">
        <v>399</v>
      </c>
      <c r="AL7" s="2">
        <v>169</v>
      </c>
      <c r="AN7" s="2">
        <v>270</v>
      </c>
      <c r="AO7" s="2">
        <v>184</v>
      </c>
      <c r="AR7" s="2">
        <f>AC7/AD7</f>
        <v>2.37</v>
      </c>
      <c r="AS7" s="2">
        <f>AF7/AG7</f>
        <v>1.1578947368421053</v>
      </c>
      <c r="AU7" s="2">
        <f>AK7/AL7</f>
        <v>2.36094674556213</v>
      </c>
      <c r="AV7" s="2">
        <f>AN7/AO7</f>
        <v>1.4673913043478262</v>
      </c>
      <c r="AY7" s="5" t="s">
        <v>30</v>
      </c>
      <c r="AZ7" s="5">
        <v>1</v>
      </c>
      <c r="BA7" s="11">
        <v>0.33213310000000001</v>
      </c>
      <c r="BC7" s="5" t="s">
        <v>31</v>
      </c>
      <c r="BD7" s="5">
        <v>1</v>
      </c>
      <c r="BE7" s="11">
        <v>8.0179390000000003E-2</v>
      </c>
    </row>
    <row r="8" spans="2:57">
      <c r="B8" s="5"/>
      <c r="C8" s="5">
        <v>2</v>
      </c>
      <c r="D8" s="2">
        <v>82</v>
      </c>
      <c r="E8" s="2">
        <v>103</v>
      </c>
      <c r="F8" s="2">
        <v>80</v>
      </c>
      <c r="G8" s="2">
        <v>149</v>
      </c>
      <c r="H8" s="2">
        <v>177</v>
      </c>
      <c r="J8" s="5"/>
      <c r="K8" s="5">
        <v>2</v>
      </c>
      <c r="L8" s="2">
        <v>62.62353998203055</v>
      </c>
      <c r="M8" s="2">
        <v>78.661275831087153</v>
      </c>
      <c r="N8" s="2">
        <v>61.096136567834677</v>
      </c>
      <c r="O8" s="2">
        <v>113.79155435759209</v>
      </c>
      <c r="P8" s="2">
        <v>135.17520215633422</v>
      </c>
      <c r="R8" s="5"/>
      <c r="S8" s="5">
        <v>2</v>
      </c>
      <c r="T8" s="2">
        <v>177</v>
      </c>
      <c r="U8" s="2">
        <v>111</v>
      </c>
      <c r="W8" s="5"/>
      <c r="X8" s="5">
        <v>2</v>
      </c>
      <c r="Y8" s="2">
        <v>1.5945945945945945</v>
      </c>
      <c r="AB8" s="7">
        <v>16</v>
      </c>
      <c r="AC8" s="2">
        <v>207</v>
      </c>
      <c r="AD8" s="2">
        <v>48</v>
      </c>
      <c r="AF8" s="2">
        <v>109</v>
      </c>
      <c r="AG8" s="2">
        <v>66</v>
      </c>
      <c r="AI8" s="5"/>
      <c r="AJ8" s="5">
        <v>19</v>
      </c>
      <c r="AK8" s="2">
        <v>188</v>
      </c>
      <c r="AL8" s="2">
        <v>138</v>
      </c>
      <c r="AN8" s="2">
        <v>148</v>
      </c>
      <c r="AO8" s="2">
        <v>147</v>
      </c>
      <c r="AR8" s="2">
        <f>AC8/AD8</f>
        <v>4.3125</v>
      </c>
      <c r="AS8" s="2">
        <f>AF8/AG8</f>
        <v>1.6515151515151516</v>
      </c>
      <c r="AU8" s="2">
        <f>AK8/AL8</f>
        <v>1.3623188405797102</v>
      </c>
      <c r="AV8" s="2">
        <f>AN8/AO8</f>
        <v>1.0068027210884354</v>
      </c>
      <c r="AY8" s="5"/>
      <c r="AZ8" s="5">
        <v>2</v>
      </c>
      <c r="BA8" s="11">
        <v>0.58483669999999999</v>
      </c>
      <c r="BC8" s="5"/>
      <c r="BD8" s="5">
        <v>2</v>
      </c>
      <c r="BE8" s="11">
        <v>4.22668E-2</v>
      </c>
    </row>
    <row r="9" spans="2:57">
      <c r="B9" s="5"/>
      <c r="C9" s="5">
        <v>3</v>
      </c>
      <c r="D9" s="2">
        <v>156</v>
      </c>
      <c r="E9" s="2">
        <v>140</v>
      </c>
      <c r="F9" s="2">
        <v>285</v>
      </c>
      <c r="G9" s="2">
        <v>303</v>
      </c>
      <c r="H9" s="2">
        <v>321</v>
      </c>
      <c r="J9" s="5"/>
      <c r="K9" s="5">
        <v>3</v>
      </c>
      <c r="L9" s="2">
        <v>119.13746630727763</v>
      </c>
      <c r="M9" s="2">
        <v>106.91823899371069</v>
      </c>
      <c r="N9" s="2">
        <v>217.65498652291106</v>
      </c>
      <c r="O9" s="2">
        <v>231.40161725067387</v>
      </c>
      <c r="P9" s="2">
        <v>245.14824797843667</v>
      </c>
      <c r="R9" s="5"/>
      <c r="S9" s="5">
        <v>3</v>
      </c>
      <c r="T9" s="2">
        <v>321</v>
      </c>
      <c r="U9" s="2">
        <v>187</v>
      </c>
      <c r="W9" s="5"/>
      <c r="X9" s="5">
        <v>3</v>
      </c>
      <c r="Y9" s="2">
        <v>1.7165775401069518</v>
      </c>
      <c r="AB9" s="7">
        <v>17</v>
      </c>
      <c r="AC9" s="2">
        <v>246</v>
      </c>
      <c r="AD9" s="2">
        <v>64</v>
      </c>
      <c r="AF9" s="2">
        <v>185</v>
      </c>
      <c r="AG9" s="2">
        <v>160</v>
      </c>
      <c r="AI9" s="5"/>
      <c r="AJ9" s="5">
        <v>20</v>
      </c>
      <c r="AK9" s="2">
        <v>303</v>
      </c>
      <c r="AL9" s="2">
        <v>84</v>
      </c>
      <c r="AN9" s="2">
        <v>168</v>
      </c>
      <c r="AO9" s="2">
        <v>170</v>
      </c>
      <c r="AR9" s="2">
        <f>AC9/AD9</f>
        <v>3.84375</v>
      </c>
      <c r="AS9" s="2">
        <f>AF9/AG9</f>
        <v>1.15625</v>
      </c>
      <c r="AU9" s="2">
        <f>AK9/AL9</f>
        <v>3.6071428571428572</v>
      </c>
      <c r="AV9" s="2">
        <f>AN9/AO9</f>
        <v>0.9882352941176471</v>
      </c>
      <c r="AY9" s="5"/>
      <c r="AZ9" s="5">
        <v>3</v>
      </c>
      <c r="BA9" s="11">
        <v>0.44568429999999998</v>
      </c>
      <c r="BC9" s="5"/>
      <c r="BD9" s="5">
        <v>3</v>
      </c>
      <c r="BE9" s="11">
        <v>2.2948079999999999E-2</v>
      </c>
    </row>
    <row r="10" spans="2:57">
      <c r="B10" s="5"/>
      <c r="C10" s="5">
        <v>4</v>
      </c>
      <c r="D10" s="2">
        <v>107</v>
      </c>
      <c r="E10" s="2">
        <v>245</v>
      </c>
      <c r="F10" s="2">
        <v>323</v>
      </c>
      <c r="G10" s="2">
        <v>381</v>
      </c>
      <c r="H10" s="2">
        <v>382</v>
      </c>
      <c r="J10" s="5"/>
      <c r="K10" s="5">
        <v>4</v>
      </c>
      <c r="L10" s="2">
        <v>81.716082659478886</v>
      </c>
      <c r="M10" s="2">
        <v>187.10691823899373</v>
      </c>
      <c r="N10" s="2">
        <v>246.67565139263252</v>
      </c>
      <c r="O10" s="2">
        <v>290.97035040431268</v>
      </c>
      <c r="P10" s="2">
        <v>291.73405211141062</v>
      </c>
      <c r="R10" s="5"/>
      <c r="S10" s="5">
        <v>4</v>
      </c>
      <c r="T10" s="2">
        <v>382</v>
      </c>
      <c r="U10" s="2">
        <v>172</v>
      </c>
      <c r="W10" s="5"/>
      <c r="X10" s="5">
        <v>4</v>
      </c>
      <c r="Y10" s="2">
        <v>2.2209302325581395</v>
      </c>
      <c r="AB10" s="7">
        <v>18</v>
      </c>
      <c r="AC10" s="2">
        <v>370</v>
      </c>
      <c r="AD10" s="2">
        <v>79</v>
      </c>
      <c r="AF10" s="2">
        <v>249</v>
      </c>
      <c r="AG10" s="2">
        <v>141</v>
      </c>
      <c r="AI10" s="5"/>
      <c r="AJ10" s="5">
        <v>21</v>
      </c>
      <c r="AK10" s="2">
        <v>150</v>
      </c>
      <c r="AL10" s="2">
        <v>72</v>
      </c>
      <c r="AN10" s="2">
        <v>171</v>
      </c>
      <c r="AO10" s="2">
        <v>152</v>
      </c>
      <c r="AR10" s="2">
        <f>AC10/AD10</f>
        <v>4.6835443037974684</v>
      </c>
      <c r="AS10" s="2">
        <f>AF10/AG10</f>
        <v>1.7659574468085106</v>
      </c>
      <c r="AU10" s="2">
        <f>AK10/AL10</f>
        <v>2.0833333333333335</v>
      </c>
      <c r="AV10" s="2">
        <f>AN10/AO10</f>
        <v>1.125</v>
      </c>
      <c r="AY10" s="5"/>
      <c r="AZ10" s="5">
        <v>4</v>
      </c>
      <c r="BA10" s="11">
        <v>0.1798979</v>
      </c>
      <c r="BC10" s="5"/>
      <c r="BD10" s="5">
        <v>4</v>
      </c>
      <c r="BE10" s="11">
        <v>4.7459849999999998E-2</v>
      </c>
    </row>
    <row r="11" spans="2:57">
      <c r="B11" s="5"/>
      <c r="C11" s="5">
        <v>5</v>
      </c>
      <c r="D11" s="2">
        <v>62</v>
      </c>
      <c r="E11" s="2">
        <v>57</v>
      </c>
      <c r="F11" s="2">
        <v>156</v>
      </c>
      <c r="G11" s="2">
        <v>115</v>
      </c>
      <c r="H11" s="2">
        <v>181</v>
      </c>
      <c r="J11" s="5"/>
      <c r="K11" s="5">
        <v>5</v>
      </c>
      <c r="L11" s="2">
        <v>47.349505840071885</v>
      </c>
      <c r="M11" s="2">
        <v>43.530997304582215</v>
      </c>
      <c r="N11" s="2">
        <v>119.13746630727763</v>
      </c>
      <c r="O11" s="2">
        <v>87.825696316262352</v>
      </c>
      <c r="P11" s="2">
        <v>138.23000898472597</v>
      </c>
      <c r="R11" s="5"/>
      <c r="S11" s="5">
        <v>5</v>
      </c>
      <c r="T11" s="2">
        <v>181</v>
      </c>
      <c r="U11" s="2">
        <v>124</v>
      </c>
      <c r="W11" s="5"/>
      <c r="X11" s="5">
        <v>5</v>
      </c>
      <c r="Y11" s="2">
        <v>1.4596774193548387</v>
      </c>
      <c r="AB11" s="7">
        <v>19</v>
      </c>
      <c r="AC11" s="2">
        <v>357</v>
      </c>
      <c r="AD11" s="2">
        <v>161</v>
      </c>
      <c r="AF11" s="2">
        <v>273</v>
      </c>
      <c r="AG11" s="2">
        <v>324</v>
      </c>
      <c r="AI11" s="5"/>
      <c r="AJ11" s="5">
        <v>22</v>
      </c>
      <c r="AK11" s="2">
        <v>191</v>
      </c>
      <c r="AL11" s="2">
        <v>99</v>
      </c>
      <c r="AN11" s="2">
        <v>239</v>
      </c>
      <c r="AO11" s="2">
        <v>165</v>
      </c>
      <c r="AR11" s="2">
        <f>AC11/AD11</f>
        <v>2.2173913043478262</v>
      </c>
      <c r="AS11" s="2">
        <f>AF11/AG11</f>
        <v>0.84259259259259256</v>
      </c>
      <c r="AU11" s="2">
        <f>AK11/AL11</f>
        <v>1.9292929292929293</v>
      </c>
      <c r="AV11" s="2">
        <f>AN11/AO11</f>
        <v>1.4484848484848485</v>
      </c>
      <c r="AY11" s="5"/>
      <c r="AZ11" s="5">
        <v>5</v>
      </c>
      <c r="BA11" s="11">
        <v>0.38672469999999998</v>
      </c>
      <c r="BC11" s="5"/>
      <c r="BD11" s="5">
        <v>5</v>
      </c>
      <c r="BE11" s="11">
        <v>1.0307709999999999E-2</v>
      </c>
    </row>
    <row r="12" spans="2:57">
      <c r="B12" s="5"/>
      <c r="C12" s="5">
        <v>6</v>
      </c>
      <c r="D12" s="2">
        <v>136</v>
      </c>
      <c r="E12" s="2">
        <v>187</v>
      </c>
      <c r="F12" s="2">
        <v>228</v>
      </c>
      <c r="G12" s="2">
        <v>242</v>
      </c>
      <c r="H12" s="2">
        <v>151</v>
      </c>
      <c r="J12" s="5"/>
      <c r="K12" s="5">
        <v>6</v>
      </c>
      <c r="L12" s="2">
        <v>103.86343216531897</v>
      </c>
      <c r="M12" s="2">
        <v>142.81221922731356</v>
      </c>
      <c r="N12" s="2">
        <v>174.12398921832886</v>
      </c>
      <c r="O12" s="2">
        <v>184.81581311769992</v>
      </c>
      <c r="P12" s="2">
        <v>115.31895777178795</v>
      </c>
      <c r="R12" s="5"/>
      <c r="S12" s="5">
        <v>6</v>
      </c>
      <c r="T12" s="2">
        <v>151</v>
      </c>
      <c r="U12" s="2">
        <v>139</v>
      </c>
      <c r="W12" s="5"/>
      <c r="X12" s="5">
        <v>6</v>
      </c>
      <c r="Y12" s="2">
        <v>1.0863309352517985</v>
      </c>
      <c r="AB12" s="7">
        <v>20</v>
      </c>
      <c r="AC12" s="2">
        <v>165</v>
      </c>
      <c r="AD12" s="2">
        <v>65</v>
      </c>
      <c r="AF12" s="2">
        <v>196</v>
      </c>
      <c r="AG12" s="2">
        <v>200</v>
      </c>
      <c r="AI12" s="5"/>
      <c r="AJ12" s="5">
        <v>23</v>
      </c>
      <c r="AK12" s="2">
        <v>253</v>
      </c>
      <c r="AL12" s="2">
        <v>71</v>
      </c>
      <c r="AN12" s="2">
        <v>188</v>
      </c>
      <c r="AO12" s="2">
        <v>140</v>
      </c>
      <c r="AR12" s="2">
        <f>AC12/AD12</f>
        <v>2.5384615384615383</v>
      </c>
      <c r="AS12" s="2">
        <f>AF12/AG12</f>
        <v>0.98</v>
      </c>
      <c r="AU12" s="2">
        <f>AK12/AL12</f>
        <v>3.563380281690141</v>
      </c>
      <c r="AV12" s="2">
        <f>AN12/AO12</f>
        <v>1.3428571428571427</v>
      </c>
      <c r="AY12" s="5"/>
      <c r="AZ12" s="5">
        <v>6</v>
      </c>
      <c r="BA12" s="11">
        <v>0.4606923</v>
      </c>
      <c r="BC12" s="5"/>
      <c r="BD12" s="5">
        <v>6</v>
      </c>
      <c r="BE12" s="11">
        <v>1.6275009999999999E-2</v>
      </c>
    </row>
    <row r="13" spans="2:57">
      <c r="B13" s="5"/>
      <c r="C13" s="5">
        <v>7</v>
      </c>
      <c r="D13" s="2">
        <v>191</v>
      </c>
      <c r="E13" s="2">
        <v>189</v>
      </c>
      <c r="F13" s="2">
        <v>283</v>
      </c>
      <c r="G13" s="2">
        <v>188</v>
      </c>
      <c r="H13" s="2">
        <v>238</v>
      </c>
      <c r="J13" s="5"/>
      <c r="K13" s="5">
        <v>7</v>
      </c>
      <c r="L13" s="2">
        <v>145.86702605570531</v>
      </c>
      <c r="M13" s="2">
        <v>144.33962264150944</v>
      </c>
      <c r="N13" s="2">
        <v>216.12758310871519</v>
      </c>
      <c r="O13" s="2">
        <v>143.5759209344115</v>
      </c>
      <c r="P13" s="2">
        <v>181.76100628930817</v>
      </c>
      <c r="R13" s="5"/>
      <c r="S13" s="5">
        <v>7</v>
      </c>
      <c r="T13" s="2">
        <v>238</v>
      </c>
      <c r="U13" s="2">
        <v>148</v>
      </c>
      <c r="W13" s="5"/>
      <c r="X13" s="5">
        <v>7</v>
      </c>
      <c r="Y13" s="2">
        <v>1.6081081081081081</v>
      </c>
      <c r="AB13" s="7">
        <v>21</v>
      </c>
      <c r="AC13" s="2">
        <v>158</v>
      </c>
      <c r="AD13" s="2">
        <v>66</v>
      </c>
      <c r="AF13" s="2">
        <v>161</v>
      </c>
      <c r="AG13" s="2">
        <v>78</v>
      </c>
      <c r="AI13" s="5"/>
      <c r="AJ13" s="5">
        <v>24</v>
      </c>
      <c r="AK13" s="2">
        <v>154</v>
      </c>
      <c r="AL13" s="2">
        <v>50</v>
      </c>
      <c r="AN13" s="2">
        <v>114</v>
      </c>
      <c r="AO13" s="2">
        <v>124</v>
      </c>
      <c r="AR13" s="2">
        <f>AC13/AD13</f>
        <v>2.393939393939394</v>
      </c>
      <c r="AS13" s="2">
        <f>AF13/AG13</f>
        <v>2.0641025641025643</v>
      </c>
      <c r="AU13" s="2">
        <f>AK13/AL13</f>
        <v>3.08</v>
      </c>
      <c r="AV13" s="2">
        <f>AN13/AO13</f>
        <v>0.91935483870967738</v>
      </c>
      <c r="AY13" s="5"/>
      <c r="AZ13" s="5">
        <v>7</v>
      </c>
      <c r="BA13" s="11">
        <v>0.27485880000000001</v>
      </c>
      <c r="BC13" s="5"/>
      <c r="BD13" s="5">
        <v>7</v>
      </c>
      <c r="BE13" s="11">
        <v>8.7311449999999999E-2</v>
      </c>
    </row>
    <row r="14" spans="2:57">
      <c r="B14" s="5"/>
      <c r="C14" s="8">
        <v>8</v>
      </c>
      <c r="D14" s="2">
        <v>152</v>
      </c>
      <c r="E14" s="3">
        <v>320</v>
      </c>
      <c r="F14" s="3">
        <v>415</v>
      </c>
      <c r="G14" s="3">
        <v>450</v>
      </c>
      <c r="H14" s="3">
        <v>498</v>
      </c>
      <c r="I14" s="3"/>
      <c r="J14" s="5"/>
      <c r="K14" s="8">
        <v>8</v>
      </c>
      <c r="L14" s="2">
        <v>116.0826594788859</v>
      </c>
      <c r="M14" s="2">
        <v>244.38454627133871</v>
      </c>
      <c r="N14" s="2">
        <v>316.93620844564242</v>
      </c>
      <c r="O14" s="2">
        <v>343.6657681940701</v>
      </c>
      <c r="P14" s="2">
        <v>380.32345013477089</v>
      </c>
      <c r="R14" s="5"/>
      <c r="S14" s="8">
        <v>8</v>
      </c>
      <c r="T14" s="3">
        <v>498</v>
      </c>
      <c r="U14" s="3">
        <v>254</v>
      </c>
      <c r="W14" s="5"/>
      <c r="X14" s="8">
        <v>8</v>
      </c>
      <c r="Y14" s="2">
        <v>1.9606299212598426</v>
      </c>
      <c r="AB14" s="7">
        <v>22</v>
      </c>
      <c r="AC14" s="2">
        <v>386</v>
      </c>
      <c r="AD14" s="2">
        <v>144</v>
      </c>
      <c r="AF14" s="2">
        <v>294</v>
      </c>
      <c r="AG14" s="2">
        <v>319</v>
      </c>
      <c r="AI14" s="5"/>
      <c r="AJ14" s="5"/>
      <c r="AR14" s="2">
        <f>AC14/AD14</f>
        <v>2.6805555555555554</v>
      </c>
      <c r="AS14" s="2">
        <f>AF14/AG14</f>
        <v>0.92163009404388718</v>
      </c>
      <c r="AY14" s="5"/>
      <c r="AZ14" s="5">
        <v>8</v>
      </c>
      <c r="BA14" s="11">
        <v>0.25168259999999998</v>
      </c>
      <c r="BC14" s="5"/>
      <c r="BD14" s="5">
        <v>8</v>
      </c>
      <c r="BE14" s="11">
        <v>1.2353329999999999E-2</v>
      </c>
    </row>
    <row r="15" spans="2:57">
      <c r="B15" s="5"/>
      <c r="C15" s="5">
        <v>9</v>
      </c>
      <c r="D15" s="2">
        <v>181</v>
      </c>
      <c r="E15" s="3">
        <v>316</v>
      </c>
      <c r="F15" s="3">
        <v>371</v>
      </c>
      <c r="G15" s="3">
        <v>362</v>
      </c>
      <c r="H15" s="3">
        <v>445</v>
      </c>
      <c r="I15" s="3"/>
      <c r="J15" s="5"/>
      <c r="K15" s="5">
        <v>9</v>
      </c>
      <c r="L15" s="2">
        <v>138.23000898472597</v>
      </c>
      <c r="M15" s="2">
        <v>241.32973944294699</v>
      </c>
      <c r="N15" s="2">
        <v>283.33333333333337</v>
      </c>
      <c r="O15" s="2">
        <v>276.46001796945194</v>
      </c>
      <c r="P15" s="2">
        <v>339.84725965858041</v>
      </c>
      <c r="R15" s="5"/>
      <c r="S15" s="5">
        <v>9</v>
      </c>
      <c r="T15" s="3">
        <v>445</v>
      </c>
      <c r="U15" s="3">
        <v>222</v>
      </c>
      <c r="W15" s="5"/>
      <c r="X15" s="5">
        <v>9</v>
      </c>
      <c r="Y15" s="2">
        <v>2.0045045045045047</v>
      </c>
      <c r="AB15" s="7">
        <v>23</v>
      </c>
      <c r="AC15" s="2">
        <v>418</v>
      </c>
      <c r="AD15" s="2">
        <v>112</v>
      </c>
      <c r="AF15" s="2">
        <v>186</v>
      </c>
      <c r="AG15" s="2">
        <v>141</v>
      </c>
      <c r="AI15" s="5"/>
      <c r="AJ15" s="5" t="s">
        <v>6</v>
      </c>
      <c r="AK15" s="2">
        <f>AVERAGE(AK7:AK13)</f>
        <v>234</v>
      </c>
      <c r="AL15" s="2">
        <f>AVERAGE(AL7:AL13)</f>
        <v>97.571428571428569</v>
      </c>
      <c r="AN15" s="2">
        <f>AVERAGE(AN7:AN13)</f>
        <v>185.42857142857142</v>
      </c>
      <c r="AO15" s="2">
        <f>AVERAGE(AO7:AO13)</f>
        <v>154.57142857142858</v>
      </c>
      <c r="AR15" s="2">
        <f>AC15/AD15</f>
        <v>3.7321428571428572</v>
      </c>
      <c r="AS15" s="2">
        <f>AF15/AG15</f>
        <v>1.3191489361702127</v>
      </c>
      <c r="AY15" s="11"/>
      <c r="AZ15" s="5">
        <v>9</v>
      </c>
      <c r="BA15" s="11">
        <v>0.25807799999999997</v>
      </c>
      <c r="BE15" s="11"/>
    </row>
    <row r="16" spans="2:57">
      <c r="B16" s="5"/>
      <c r="C16" s="8">
        <v>10</v>
      </c>
      <c r="D16" s="2">
        <v>87</v>
      </c>
      <c r="E16" s="3">
        <v>154</v>
      </c>
      <c r="F16" s="3">
        <v>189</v>
      </c>
      <c r="G16" s="3">
        <v>189</v>
      </c>
      <c r="H16" s="3">
        <v>280</v>
      </c>
      <c r="I16" s="3"/>
      <c r="J16" s="5"/>
      <c r="K16" s="8">
        <v>10</v>
      </c>
      <c r="L16" s="2">
        <v>66.44204851752022</v>
      </c>
      <c r="M16" s="2">
        <v>117.61006289308176</v>
      </c>
      <c r="N16" s="2">
        <v>144.33962264150944</v>
      </c>
      <c r="O16" s="2">
        <v>144.33962264150944</v>
      </c>
      <c r="P16" s="2">
        <v>213.83647798742138</v>
      </c>
      <c r="R16" s="5"/>
      <c r="S16" s="8">
        <v>10</v>
      </c>
      <c r="T16" s="3">
        <v>280</v>
      </c>
      <c r="U16" s="3">
        <v>179</v>
      </c>
      <c r="W16" s="5"/>
      <c r="X16" s="8">
        <v>10</v>
      </c>
      <c r="Y16" s="2">
        <v>1.5642458100558658</v>
      </c>
      <c r="AB16" s="7">
        <v>24</v>
      </c>
      <c r="AC16" s="2">
        <v>304</v>
      </c>
      <c r="AD16" s="2">
        <v>75</v>
      </c>
      <c r="AF16" s="2">
        <v>238</v>
      </c>
      <c r="AG16" s="2">
        <v>201</v>
      </c>
      <c r="AI16" s="5"/>
      <c r="AJ16" s="5" t="s">
        <v>1</v>
      </c>
      <c r="AK16" s="4">
        <v>34.423137290961449</v>
      </c>
      <c r="AL16" s="4">
        <v>15.845770267618731</v>
      </c>
      <c r="AM16" s="4"/>
      <c r="AN16" s="4">
        <v>20.144545690792715</v>
      </c>
      <c r="AO16" s="4">
        <v>7.5965441480450426</v>
      </c>
      <c r="AP16" s="4"/>
      <c r="AQ16" s="4"/>
      <c r="AR16" s="2">
        <f>AC16/AD16</f>
        <v>4.0533333333333337</v>
      </c>
      <c r="AS16" s="2">
        <f>AF16/AG16</f>
        <v>1.1840796019900497</v>
      </c>
      <c r="AY16" s="11"/>
      <c r="AZ16" s="5">
        <v>10</v>
      </c>
      <c r="BA16" s="11">
        <v>0.27662350000000002</v>
      </c>
      <c r="BE16" s="11"/>
    </row>
    <row r="17" spans="2:57">
      <c r="B17" s="5"/>
      <c r="C17" s="5">
        <v>11</v>
      </c>
      <c r="D17" s="2">
        <v>165</v>
      </c>
      <c r="E17" s="3">
        <v>202</v>
      </c>
      <c r="F17" s="3">
        <v>219</v>
      </c>
      <c r="G17" s="3">
        <v>340</v>
      </c>
      <c r="H17" s="3">
        <v>445</v>
      </c>
      <c r="I17" s="3"/>
      <c r="J17" s="5"/>
      <c r="K17" s="5">
        <v>11</v>
      </c>
      <c r="L17" s="2">
        <v>126.01078167115902</v>
      </c>
      <c r="M17" s="2">
        <v>154.26774483378259</v>
      </c>
      <c r="N17" s="2">
        <v>167.25067385444746</v>
      </c>
      <c r="O17" s="2">
        <v>259.65858041329739</v>
      </c>
      <c r="P17" s="2">
        <v>339.84725965858041</v>
      </c>
      <c r="R17" s="5"/>
      <c r="S17" s="5">
        <v>11</v>
      </c>
      <c r="T17" s="3">
        <v>445</v>
      </c>
      <c r="U17" s="3">
        <v>235</v>
      </c>
      <c r="W17" s="5"/>
      <c r="X17" s="5">
        <v>11</v>
      </c>
      <c r="Y17" s="2">
        <v>1.8936170212765957</v>
      </c>
      <c r="AB17" s="7">
        <v>25</v>
      </c>
      <c r="AC17" s="2">
        <v>382</v>
      </c>
      <c r="AD17" s="2">
        <v>83</v>
      </c>
      <c r="AF17" s="2">
        <v>260</v>
      </c>
      <c r="AG17" s="2">
        <v>247</v>
      </c>
      <c r="AI17" s="5"/>
      <c r="AJ17" s="5"/>
      <c r="AR17" s="2">
        <f>AC17/AD17</f>
        <v>4.6024096385542173</v>
      </c>
      <c r="AS17" s="2">
        <f>AF17/AG17</f>
        <v>1.0526315789473684</v>
      </c>
      <c r="AY17" s="1"/>
      <c r="AZ17" s="1"/>
      <c r="BA17" s="1"/>
      <c r="BE17" s="1"/>
    </row>
    <row r="18" spans="2:57">
      <c r="B18" s="5"/>
      <c r="C18" s="8">
        <v>12</v>
      </c>
      <c r="D18" s="2">
        <v>80</v>
      </c>
      <c r="E18" s="3">
        <v>59</v>
      </c>
      <c r="F18" s="3">
        <v>108</v>
      </c>
      <c r="G18" s="3">
        <v>186</v>
      </c>
      <c r="H18" s="3">
        <v>381</v>
      </c>
      <c r="I18" s="3"/>
      <c r="J18" s="5"/>
      <c r="K18" s="8">
        <v>12</v>
      </c>
      <c r="L18" s="2">
        <v>61.096136567834677</v>
      </c>
      <c r="M18" s="2">
        <v>45.058400718778081</v>
      </c>
      <c r="N18" s="2">
        <v>82.479784366576823</v>
      </c>
      <c r="O18" s="2">
        <v>142.04851752021563</v>
      </c>
      <c r="P18" s="2">
        <v>290.97035040431268</v>
      </c>
      <c r="R18" s="5"/>
      <c r="S18" s="8">
        <v>12</v>
      </c>
      <c r="T18" s="3">
        <v>381</v>
      </c>
      <c r="U18" s="3">
        <v>108</v>
      </c>
      <c r="W18" s="5"/>
      <c r="X18" s="8">
        <v>12</v>
      </c>
      <c r="Y18" s="2">
        <v>3.5277777777777777</v>
      </c>
      <c r="AB18" s="7"/>
      <c r="AY18" s="1"/>
    </row>
    <row r="19" spans="2:57">
      <c r="B19" s="5"/>
      <c r="C19" s="5">
        <v>13</v>
      </c>
      <c r="D19" s="2">
        <v>177</v>
      </c>
      <c r="E19" s="3">
        <v>193</v>
      </c>
      <c r="F19" s="3">
        <v>220</v>
      </c>
      <c r="G19" s="3">
        <v>259</v>
      </c>
      <c r="H19" s="2">
        <v>303</v>
      </c>
      <c r="J19" s="5"/>
      <c r="K19" s="5">
        <v>13</v>
      </c>
      <c r="L19" s="2">
        <v>135.17520215633422</v>
      </c>
      <c r="M19" s="2">
        <v>147.39442946990118</v>
      </c>
      <c r="N19" s="2">
        <v>168.01437556154536</v>
      </c>
      <c r="O19" s="2">
        <v>197.79874213836479</v>
      </c>
      <c r="P19" s="2">
        <v>231.40161725067387</v>
      </c>
      <c r="R19" s="5"/>
      <c r="S19" s="5">
        <v>13</v>
      </c>
      <c r="T19" s="2">
        <v>303</v>
      </c>
      <c r="U19" s="2">
        <v>208</v>
      </c>
      <c r="W19" s="5"/>
      <c r="X19" s="5">
        <v>13</v>
      </c>
      <c r="Y19" s="2">
        <v>1.4567307692307692</v>
      </c>
      <c r="AB19" s="7" t="s">
        <v>6</v>
      </c>
      <c r="AC19" s="2">
        <f>AVERAGE(AC7:AC17)</f>
        <v>293.63636363636363</v>
      </c>
      <c r="AD19" s="2">
        <f>AVERAGE(AD7:AD17)</f>
        <v>90.63636363636364</v>
      </c>
      <c r="AF19" s="2">
        <f>AVERAGE(AF7:AF17)</f>
        <v>215.54545454545453</v>
      </c>
      <c r="AG19" s="2">
        <f>AVERAGE(AG7:AG17)</f>
        <v>187.90909090909091</v>
      </c>
      <c r="AQ19" s="5" t="s">
        <v>6</v>
      </c>
      <c r="AR19" s="2">
        <f>AVERAGE(AR7:AR17)</f>
        <v>3.4025479931938349</v>
      </c>
      <c r="AS19" s="2">
        <f>AVERAGE(AS7:AS17)</f>
        <v>1.2814366093647673</v>
      </c>
      <c r="AU19" s="2">
        <f>AVERAGE(AU7:AU13)</f>
        <v>2.5694878553715861</v>
      </c>
      <c r="AV19" s="2">
        <f>AVERAGE(AV7:AV13)</f>
        <v>1.1854465928007969</v>
      </c>
      <c r="AY19" s="1"/>
      <c r="AZ19" s="15" t="s">
        <v>6</v>
      </c>
      <c r="BA19" s="1">
        <v>0.34510000000000002</v>
      </c>
      <c r="BE19" s="1">
        <v>3.9890000000000002E-2</v>
      </c>
    </row>
    <row r="20" spans="2:57">
      <c r="B20" s="5"/>
      <c r="C20" s="8">
        <v>14</v>
      </c>
      <c r="D20" s="2">
        <v>155</v>
      </c>
      <c r="E20" s="3">
        <v>209</v>
      </c>
      <c r="F20" s="3">
        <v>236</v>
      </c>
      <c r="G20" s="3">
        <v>224</v>
      </c>
      <c r="H20" s="2">
        <v>288</v>
      </c>
      <c r="J20" s="5"/>
      <c r="K20" s="8">
        <v>14</v>
      </c>
      <c r="L20" s="2">
        <v>118.3737646001797</v>
      </c>
      <c r="M20" s="2">
        <v>159.61365678346812</v>
      </c>
      <c r="N20" s="2">
        <v>180.23360287511233</v>
      </c>
      <c r="O20" s="2">
        <v>171.06918238993711</v>
      </c>
      <c r="P20" s="2">
        <v>219.94609164420487</v>
      </c>
      <c r="R20" s="5"/>
      <c r="S20" s="8">
        <v>14</v>
      </c>
      <c r="T20" s="2">
        <v>288</v>
      </c>
      <c r="U20" s="2">
        <v>157</v>
      </c>
      <c r="W20" s="5"/>
      <c r="X20" s="8">
        <v>14</v>
      </c>
      <c r="Y20" s="2">
        <v>1.8343949044585988</v>
      </c>
      <c r="AB20" s="7" t="s">
        <v>1</v>
      </c>
      <c r="AC20" s="4">
        <v>28.554023033627999</v>
      </c>
      <c r="AD20" s="4">
        <v>10.690924551627658</v>
      </c>
      <c r="AF20" s="4">
        <v>16.401421022894574</v>
      </c>
      <c r="AG20" s="4">
        <v>25.520207517485773</v>
      </c>
      <c r="AQ20" s="5" t="s">
        <v>1</v>
      </c>
      <c r="AR20" s="4">
        <v>0.29219245273190086</v>
      </c>
      <c r="AS20" s="4">
        <v>0.11643882610918643</v>
      </c>
      <c r="AU20" s="4">
        <v>0.3263110878782724</v>
      </c>
      <c r="AV20" s="4">
        <v>8.7113030980401324E-2</v>
      </c>
      <c r="AY20" s="1"/>
      <c r="AZ20" s="15" t="s">
        <v>1</v>
      </c>
      <c r="BA20" s="1">
        <v>3.8879999999999998E-2</v>
      </c>
      <c r="BE20" s="1">
        <v>1.0699999999999999E-2</v>
      </c>
    </row>
    <row r="21" spans="2:57">
      <c r="B21" s="5"/>
      <c r="C21" s="5">
        <v>15</v>
      </c>
      <c r="D21" s="2">
        <v>113</v>
      </c>
      <c r="E21" s="3">
        <v>132</v>
      </c>
      <c r="F21" s="3">
        <v>188</v>
      </c>
      <c r="G21" s="3">
        <v>150</v>
      </c>
      <c r="H21" s="3">
        <v>223</v>
      </c>
      <c r="I21" s="3"/>
      <c r="J21" s="5"/>
      <c r="K21" s="5">
        <v>15</v>
      </c>
      <c r="L21" s="2">
        <v>86.298292902066493</v>
      </c>
      <c r="M21" s="2">
        <v>100.80862533692722</v>
      </c>
      <c r="N21" s="2">
        <v>143.5759209344115</v>
      </c>
      <c r="O21" s="2">
        <v>114.55525606469004</v>
      </c>
      <c r="P21" s="2">
        <v>170.30548068283917</v>
      </c>
      <c r="R21" s="5"/>
      <c r="S21" s="5">
        <v>15</v>
      </c>
      <c r="T21" s="3">
        <v>223</v>
      </c>
      <c r="U21" s="3">
        <v>135</v>
      </c>
      <c r="W21" s="5"/>
      <c r="X21" s="5">
        <v>15</v>
      </c>
      <c r="Y21" s="2">
        <v>1.6518518518518519</v>
      </c>
      <c r="AY21" s="1"/>
    </row>
    <row r="22" spans="2:57">
      <c r="B22" s="5"/>
      <c r="C22" s="8">
        <v>16</v>
      </c>
      <c r="D22" s="2">
        <v>111</v>
      </c>
      <c r="E22" s="3">
        <v>189</v>
      </c>
      <c r="F22" s="3">
        <v>240</v>
      </c>
      <c r="G22" s="3">
        <v>289</v>
      </c>
      <c r="H22" s="3">
        <v>349</v>
      </c>
      <c r="I22" s="3"/>
      <c r="J22" s="5"/>
      <c r="K22" s="8">
        <v>16</v>
      </c>
      <c r="L22" s="2">
        <v>84.770889487870633</v>
      </c>
      <c r="M22" s="2">
        <v>144.33962264150944</v>
      </c>
      <c r="N22" s="2">
        <v>183.28840970350404</v>
      </c>
      <c r="O22" s="2">
        <v>220.70979335130278</v>
      </c>
      <c r="P22" s="2">
        <v>266.53189577717882</v>
      </c>
      <c r="R22" s="5"/>
      <c r="S22" s="8">
        <v>16</v>
      </c>
      <c r="T22" s="3">
        <v>349</v>
      </c>
      <c r="U22" s="3">
        <v>262</v>
      </c>
      <c r="W22" s="5"/>
      <c r="X22" s="8">
        <v>16</v>
      </c>
      <c r="Y22" s="2">
        <v>1.33206106870229</v>
      </c>
      <c r="AZ22" s="12"/>
      <c r="BA22" s="12"/>
      <c r="BB22" s="12"/>
      <c r="BC22" s="1"/>
    </row>
    <row r="23" spans="2:57">
      <c r="B23" s="5"/>
      <c r="C23" s="5">
        <v>17</v>
      </c>
      <c r="D23" s="2">
        <v>163</v>
      </c>
      <c r="E23" s="3">
        <v>221</v>
      </c>
      <c r="F23" s="3">
        <v>277</v>
      </c>
      <c r="G23" s="3">
        <v>309</v>
      </c>
      <c r="H23" s="3">
        <v>318</v>
      </c>
      <c r="I23" s="3"/>
      <c r="J23" s="5"/>
      <c r="K23" s="5">
        <v>17</v>
      </c>
      <c r="L23" s="2">
        <v>124.48337825696316</v>
      </c>
      <c r="M23" s="2">
        <v>168.7780772686433</v>
      </c>
      <c r="N23" s="2">
        <v>211.54537286612759</v>
      </c>
      <c r="O23" s="2">
        <v>235.98382749326149</v>
      </c>
      <c r="P23" s="2">
        <v>242.85714285714289</v>
      </c>
      <c r="R23" s="5"/>
      <c r="S23" s="5">
        <v>17</v>
      </c>
      <c r="T23" s="3">
        <v>318</v>
      </c>
      <c r="U23" s="3">
        <v>162</v>
      </c>
      <c r="W23" s="5"/>
      <c r="X23" s="5">
        <v>17</v>
      </c>
      <c r="Y23" s="2">
        <v>1.962962962962963</v>
      </c>
      <c r="AZ23" s="13"/>
      <c r="BA23" s="13"/>
      <c r="BB23" s="13"/>
      <c r="BC23" s="13"/>
    </row>
    <row r="24" spans="2:57">
      <c r="AY24" s="12"/>
      <c r="AZ24" s="13"/>
      <c r="BA24" s="13"/>
      <c r="BB24" s="13"/>
      <c r="BC24" s="13"/>
    </row>
    <row r="25" spans="2:57">
      <c r="C25" s="5" t="s">
        <v>6</v>
      </c>
      <c r="D25" s="2">
        <f t="shared" ref="D25:U25" si="0">AVERAGE(D7:D23)</f>
        <v>130.94117647058823</v>
      </c>
      <c r="E25" s="2">
        <f t="shared" si="0"/>
        <v>181.52941176470588</v>
      </c>
      <c r="F25" s="2">
        <f t="shared" si="0"/>
        <v>239.94117647058823</v>
      </c>
      <c r="G25" s="2">
        <f t="shared" si="0"/>
        <v>264.70588235294116</v>
      </c>
      <c r="H25" s="2">
        <f>AVERAGE(H7:H23)</f>
        <v>318.76470588235293</v>
      </c>
      <c r="L25" s="2">
        <v>100.00000000000001</v>
      </c>
      <c r="M25" s="2">
        <v>138.63432165318957</v>
      </c>
      <c r="N25" s="2">
        <v>183.24348607367477</v>
      </c>
      <c r="O25" s="2">
        <v>202.15633423180594</v>
      </c>
      <c r="P25" s="2">
        <v>243.4411500449236</v>
      </c>
      <c r="T25" s="2">
        <f>AVERAGE(T7:T23)</f>
        <v>318.76470588235293</v>
      </c>
      <c r="U25" s="2">
        <f t="shared" si="0"/>
        <v>176</v>
      </c>
      <c r="Y25" s="2">
        <v>1.8351615732239304</v>
      </c>
      <c r="AY25" s="12"/>
    </row>
    <row r="26" spans="2:57">
      <c r="C26" s="5" t="s">
        <v>1</v>
      </c>
      <c r="D26" s="2">
        <f>STDEV(D7:D23)/SQRT(17)</f>
        <v>9.6997083750262139</v>
      </c>
      <c r="E26" s="2">
        <f t="shared" ref="E26:U26" si="1">STDEV(E7:E23)/SQRT(17)</f>
        <v>17.786130925167427</v>
      </c>
      <c r="F26" s="2">
        <f t="shared" si="1"/>
        <v>20.717368137882612</v>
      </c>
      <c r="G26" s="2">
        <f t="shared" si="1"/>
        <v>23.155764862486887</v>
      </c>
      <c r="H26" s="2">
        <f t="shared" si="1"/>
        <v>25.209202540611315</v>
      </c>
      <c r="L26" s="2">
        <v>7.4076838443596245</v>
      </c>
      <c r="M26" s="2">
        <v>13.583298550217718</v>
      </c>
      <c r="N26" s="2">
        <v>15.821889413477271</v>
      </c>
      <c r="O26" s="2">
        <v>17.684097154639574</v>
      </c>
      <c r="P26" s="2">
        <v>19.252311014842459</v>
      </c>
      <c r="T26" s="2">
        <f t="shared" ref="T26" si="2">STDEV(T7:T23)/SQRT(17)</f>
        <v>25.209202540611315</v>
      </c>
      <c r="U26" s="2">
        <f t="shared" si="1"/>
        <v>11.561854115505666</v>
      </c>
      <c r="Y26" s="2">
        <v>0.13066884481561755</v>
      </c>
      <c r="AY26" s="12"/>
    </row>
    <row r="30" spans="2:57">
      <c r="C30" s="5" t="s">
        <v>4</v>
      </c>
      <c r="D30" s="5">
        <v>1</v>
      </c>
      <c r="E30" s="5">
        <v>2</v>
      </c>
      <c r="F30" s="5">
        <v>3</v>
      </c>
      <c r="G30" s="5">
        <v>4</v>
      </c>
      <c r="H30" s="5">
        <v>5</v>
      </c>
      <c r="I30" s="5"/>
      <c r="K30" s="5" t="s">
        <v>4</v>
      </c>
      <c r="L30" s="5">
        <v>1</v>
      </c>
      <c r="M30" s="5">
        <v>2</v>
      </c>
      <c r="N30" s="5">
        <v>3</v>
      </c>
      <c r="O30" s="5">
        <v>4</v>
      </c>
      <c r="P30" s="5">
        <v>5</v>
      </c>
      <c r="Q30" s="5"/>
      <c r="S30" s="5" t="s">
        <v>4</v>
      </c>
      <c r="T30" s="5"/>
      <c r="U30" s="5" t="s">
        <v>5</v>
      </c>
      <c r="X30" s="5" t="s">
        <v>4</v>
      </c>
      <c r="Y30" s="5" t="s">
        <v>0</v>
      </c>
    </row>
    <row r="31" spans="2:57">
      <c r="B31" s="5" t="s">
        <v>2</v>
      </c>
      <c r="C31" s="5">
        <v>1</v>
      </c>
      <c r="D31" s="2">
        <v>290</v>
      </c>
      <c r="E31" s="2">
        <v>317</v>
      </c>
      <c r="F31" s="2">
        <v>315</v>
      </c>
      <c r="G31" s="2">
        <v>378</v>
      </c>
      <c r="H31" s="2">
        <v>328</v>
      </c>
      <c r="J31" s="5" t="s">
        <v>2</v>
      </c>
      <c r="K31" s="5">
        <v>1</v>
      </c>
      <c r="L31" s="2">
        <v>119.65811965811966</v>
      </c>
      <c r="M31" s="2">
        <v>130.79870321249632</v>
      </c>
      <c r="N31" s="2">
        <v>129.973474801061</v>
      </c>
      <c r="O31" s="2">
        <v>155.9681697612732</v>
      </c>
      <c r="P31" s="2">
        <v>135.33745947539052</v>
      </c>
      <c r="R31" s="5" t="s">
        <v>2</v>
      </c>
      <c r="S31" s="5">
        <v>1</v>
      </c>
      <c r="T31" s="2">
        <v>328</v>
      </c>
      <c r="U31" s="2">
        <v>248</v>
      </c>
      <c r="W31" s="5" t="s">
        <v>2</v>
      </c>
      <c r="X31" s="5">
        <v>1</v>
      </c>
      <c r="Y31" s="2">
        <v>1.3225806451612903</v>
      </c>
    </row>
    <row r="32" spans="2:57">
      <c r="B32" s="5"/>
      <c r="C32" s="5">
        <v>2</v>
      </c>
      <c r="D32" s="2">
        <v>243</v>
      </c>
      <c r="E32" s="2">
        <v>229</v>
      </c>
      <c r="F32" s="2">
        <v>282</v>
      </c>
      <c r="G32" s="2">
        <v>277</v>
      </c>
      <c r="H32" s="2">
        <v>237</v>
      </c>
      <c r="J32" s="5"/>
      <c r="K32" s="5">
        <v>2</v>
      </c>
      <c r="L32" s="2">
        <v>100.26525198938991</v>
      </c>
      <c r="M32" s="2">
        <v>94.488653109342764</v>
      </c>
      <c r="N32" s="2">
        <v>116.35720601237843</v>
      </c>
      <c r="O32" s="2">
        <v>114.29413498379016</v>
      </c>
      <c r="P32" s="2">
        <v>97.789566755083996</v>
      </c>
      <c r="R32" s="5"/>
      <c r="S32" s="5">
        <v>2</v>
      </c>
      <c r="T32" s="2">
        <v>237</v>
      </c>
      <c r="U32" s="2">
        <v>170</v>
      </c>
      <c r="W32" s="5"/>
      <c r="X32" s="5">
        <v>2</v>
      </c>
      <c r="Y32" s="2">
        <v>1.3941176470588235</v>
      </c>
    </row>
    <row r="33" spans="2:43">
      <c r="B33" s="5"/>
      <c r="C33" s="5">
        <v>3</v>
      </c>
      <c r="D33" s="2">
        <v>276</v>
      </c>
      <c r="E33" s="2">
        <v>378</v>
      </c>
      <c r="F33" s="2">
        <v>383</v>
      </c>
      <c r="G33" s="2">
        <v>491</v>
      </c>
      <c r="H33" s="2">
        <v>432</v>
      </c>
      <c r="J33" s="5"/>
      <c r="K33" s="5">
        <v>3</v>
      </c>
      <c r="L33" s="2">
        <v>113.8815207780725</v>
      </c>
      <c r="M33" s="2">
        <v>155.9681697612732</v>
      </c>
      <c r="N33" s="2">
        <v>158.03124078986147</v>
      </c>
      <c r="O33" s="2">
        <v>202.59357500736809</v>
      </c>
      <c r="P33" s="2">
        <v>178.24933687002653</v>
      </c>
      <c r="R33" s="5"/>
      <c r="S33" s="5">
        <v>3</v>
      </c>
      <c r="T33" s="2">
        <v>432</v>
      </c>
      <c r="U33" s="2">
        <v>234</v>
      </c>
      <c r="W33" s="5"/>
      <c r="X33" s="5">
        <v>3</v>
      </c>
      <c r="Y33" s="2">
        <v>1.8461538461538463</v>
      </c>
      <c r="AM33" s="4"/>
      <c r="AQ33" s="4"/>
    </row>
    <row r="34" spans="2:43">
      <c r="B34" s="5"/>
      <c r="C34" s="5">
        <v>4</v>
      </c>
      <c r="D34" s="2">
        <v>282</v>
      </c>
      <c r="E34" s="2">
        <v>289</v>
      </c>
      <c r="F34" s="2">
        <v>339</v>
      </c>
      <c r="G34" s="2">
        <v>390</v>
      </c>
      <c r="H34" s="2">
        <v>323</v>
      </c>
      <c r="J34" s="5"/>
      <c r="K34" s="5">
        <v>4</v>
      </c>
      <c r="L34" s="2">
        <v>116.35720601237843</v>
      </c>
      <c r="M34" s="2">
        <v>119.245505452402</v>
      </c>
      <c r="N34" s="2">
        <v>139.87621573828471</v>
      </c>
      <c r="O34" s="2">
        <v>160.91954022988506</v>
      </c>
      <c r="P34" s="2">
        <v>133.27438844680225</v>
      </c>
      <c r="R34" s="5"/>
      <c r="S34" s="5">
        <v>4</v>
      </c>
      <c r="T34" s="2">
        <v>323</v>
      </c>
      <c r="U34" s="2">
        <v>386</v>
      </c>
      <c r="W34" s="5"/>
      <c r="X34" s="5">
        <v>4</v>
      </c>
      <c r="Y34" s="2">
        <v>0.83678756476683935</v>
      </c>
    </row>
    <row r="35" spans="2:43">
      <c r="B35" s="5"/>
      <c r="C35" s="5">
        <v>5</v>
      </c>
      <c r="D35" s="2">
        <v>251</v>
      </c>
      <c r="E35" s="2">
        <v>120</v>
      </c>
      <c r="F35" s="2">
        <v>135</v>
      </c>
      <c r="G35" s="2">
        <v>162</v>
      </c>
      <c r="H35" s="2">
        <v>154</v>
      </c>
      <c r="J35" s="5"/>
      <c r="K35" s="5">
        <v>5</v>
      </c>
      <c r="L35" s="2">
        <v>103.56616563513114</v>
      </c>
      <c r="M35" s="2">
        <v>49.513704686118473</v>
      </c>
      <c r="N35" s="2">
        <v>55.702917771883286</v>
      </c>
      <c r="O35" s="2">
        <v>66.84350132625994</v>
      </c>
      <c r="P35" s="2">
        <v>63.542587680518714</v>
      </c>
      <c r="R35" s="5"/>
      <c r="S35" s="5">
        <v>5</v>
      </c>
      <c r="T35" s="2">
        <v>154</v>
      </c>
      <c r="U35" s="2">
        <v>120</v>
      </c>
      <c r="W35" s="5"/>
      <c r="X35" s="5">
        <v>5</v>
      </c>
      <c r="Y35" s="2">
        <v>1.2833333333333334</v>
      </c>
    </row>
    <row r="36" spans="2:43">
      <c r="B36" s="5"/>
      <c r="C36" s="5">
        <v>6</v>
      </c>
      <c r="D36" s="2">
        <v>422</v>
      </c>
      <c r="E36" s="2">
        <v>427</v>
      </c>
      <c r="F36" s="2">
        <v>441</v>
      </c>
      <c r="G36" s="2">
        <v>420</v>
      </c>
      <c r="H36" s="2">
        <v>504</v>
      </c>
      <c r="J36" s="5"/>
      <c r="K36" s="5">
        <v>6</v>
      </c>
      <c r="L36" s="2">
        <v>174.12319481284999</v>
      </c>
      <c r="M36" s="2">
        <v>176.18626584143826</v>
      </c>
      <c r="N36" s="2">
        <v>181.96286472148543</v>
      </c>
      <c r="O36" s="2">
        <v>173.29796640141467</v>
      </c>
      <c r="P36" s="2">
        <v>207.9575596816976</v>
      </c>
      <c r="R36" s="5"/>
      <c r="S36" s="5">
        <v>6</v>
      </c>
      <c r="T36" s="2">
        <v>504</v>
      </c>
      <c r="U36" s="2">
        <v>423</v>
      </c>
      <c r="W36" s="5"/>
      <c r="X36" s="5">
        <v>6</v>
      </c>
      <c r="Y36" s="2">
        <v>1.1914893617021276</v>
      </c>
    </row>
    <row r="37" spans="2:43">
      <c r="B37" s="5"/>
      <c r="C37" s="5">
        <v>7</v>
      </c>
      <c r="D37" s="2">
        <v>277</v>
      </c>
      <c r="E37" s="3">
        <v>260</v>
      </c>
      <c r="F37" s="3">
        <v>319</v>
      </c>
      <c r="G37" s="3">
        <v>311</v>
      </c>
      <c r="H37" s="3">
        <v>402</v>
      </c>
      <c r="I37" s="3"/>
      <c r="J37" s="5"/>
      <c r="K37" s="5">
        <v>7</v>
      </c>
      <c r="L37" s="2">
        <v>114.29413498379016</v>
      </c>
      <c r="M37" s="2">
        <v>107.27969348659003</v>
      </c>
      <c r="N37" s="2">
        <v>131.62393162393161</v>
      </c>
      <c r="O37" s="2">
        <v>128.32301797819039</v>
      </c>
      <c r="P37" s="2">
        <v>165.87091069849691</v>
      </c>
      <c r="Q37" s="3"/>
      <c r="R37" s="5"/>
      <c r="S37" s="5">
        <v>7</v>
      </c>
      <c r="T37" s="3">
        <v>402</v>
      </c>
      <c r="U37" s="3">
        <v>277</v>
      </c>
      <c r="W37" s="5"/>
      <c r="X37" s="5">
        <v>7</v>
      </c>
      <c r="Y37" s="2">
        <v>1.4512635379061372</v>
      </c>
    </row>
    <row r="38" spans="2:43">
      <c r="B38" s="5"/>
      <c r="C38" s="5">
        <v>8</v>
      </c>
      <c r="D38" s="2">
        <v>197</v>
      </c>
      <c r="E38" s="3">
        <v>199</v>
      </c>
      <c r="F38" s="3">
        <v>187</v>
      </c>
      <c r="G38" s="3">
        <v>230</v>
      </c>
      <c r="H38" s="3">
        <v>184</v>
      </c>
      <c r="I38" s="3"/>
      <c r="J38" s="5"/>
      <c r="K38" s="5">
        <v>8</v>
      </c>
      <c r="L38" s="2">
        <v>81.284998526377834</v>
      </c>
      <c r="M38" s="2">
        <v>82.110226937813152</v>
      </c>
      <c r="N38" s="2">
        <v>77.158856469201297</v>
      </c>
      <c r="O38" s="2">
        <v>94.901267315060423</v>
      </c>
      <c r="P38" s="2">
        <v>75.921013852048333</v>
      </c>
      <c r="Q38" s="3"/>
      <c r="R38" s="5"/>
      <c r="S38" s="5">
        <v>8</v>
      </c>
      <c r="T38" s="3">
        <v>184</v>
      </c>
      <c r="U38" s="3">
        <v>182</v>
      </c>
      <c r="W38" s="5"/>
      <c r="X38" s="5">
        <v>8</v>
      </c>
      <c r="Y38" s="2">
        <v>1.0109890109890109</v>
      </c>
    </row>
    <row r="39" spans="2:43">
      <c r="B39" s="5"/>
      <c r="C39" s="5">
        <v>9</v>
      </c>
      <c r="D39" s="2">
        <v>257</v>
      </c>
      <c r="E39" s="3">
        <v>266</v>
      </c>
      <c r="F39" s="3">
        <v>286</v>
      </c>
      <c r="G39" s="3">
        <v>321</v>
      </c>
      <c r="H39" s="2">
        <v>394</v>
      </c>
      <c r="J39" s="5"/>
      <c r="K39" s="5">
        <v>9</v>
      </c>
      <c r="L39" s="2">
        <v>106.04185086943707</v>
      </c>
      <c r="M39" s="2">
        <v>109.75537872089596</v>
      </c>
      <c r="N39" s="2">
        <v>118.00766283524904</v>
      </c>
      <c r="O39" s="2">
        <v>132.44916003536693</v>
      </c>
      <c r="P39" s="2">
        <v>162.56999705275567</v>
      </c>
      <c r="R39" s="5"/>
      <c r="S39" s="5">
        <v>9</v>
      </c>
      <c r="T39" s="2">
        <v>394</v>
      </c>
      <c r="U39" s="2">
        <v>347</v>
      </c>
      <c r="W39" s="5"/>
      <c r="X39" s="5">
        <v>9</v>
      </c>
      <c r="Y39" s="2">
        <v>1.1354466858789625</v>
      </c>
    </row>
    <row r="40" spans="2:43">
      <c r="B40" s="5"/>
      <c r="C40" s="5">
        <v>10</v>
      </c>
      <c r="D40" s="2">
        <v>121</v>
      </c>
      <c r="E40" s="3">
        <v>141</v>
      </c>
      <c r="F40" s="3">
        <v>174</v>
      </c>
      <c r="G40" s="3">
        <v>190</v>
      </c>
      <c r="H40" s="2">
        <v>225</v>
      </c>
      <c r="J40" s="5"/>
      <c r="K40" s="5">
        <v>10</v>
      </c>
      <c r="L40" s="2">
        <v>49.926318891836132</v>
      </c>
      <c r="M40" s="2">
        <v>58.178603006189213</v>
      </c>
      <c r="N40" s="2">
        <v>71.794871794871796</v>
      </c>
      <c r="O40" s="2">
        <v>78.396699086354261</v>
      </c>
      <c r="P40" s="2">
        <v>92.838196286472154</v>
      </c>
      <c r="R40" s="5"/>
      <c r="S40" s="5">
        <v>10</v>
      </c>
      <c r="T40" s="2">
        <v>225</v>
      </c>
      <c r="U40" s="2">
        <v>168</v>
      </c>
      <c r="W40" s="5"/>
      <c r="X40" s="5">
        <v>10</v>
      </c>
      <c r="Y40" s="2">
        <v>1.3392857142857142</v>
      </c>
    </row>
    <row r="41" spans="2:43">
      <c r="B41" s="5"/>
      <c r="C41" s="5">
        <v>11</v>
      </c>
      <c r="D41" s="2">
        <v>263</v>
      </c>
      <c r="E41" s="3">
        <v>293</v>
      </c>
      <c r="F41" s="3">
        <v>374</v>
      </c>
      <c r="G41" s="3">
        <v>307</v>
      </c>
      <c r="H41" s="3">
        <v>453</v>
      </c>
      <c r="I41" s="3"/>
      <c r="J41" s="5"/>
      <c r="K41" s="5">
        <v>11</v>
      </c>
      <c r="L41" s="2">
        <v>108.517536103743</v>
      </c>
      <c r="M41" s="2">
        <v>120.89596227527262</v>
      </c>
      <c r="N41" s="2">
        <v>154.31771293840259</v>
      </c>
      <c r="O41" s="2">
        <v>126.67256115531977</v>
      </c>
      <c r="P41" s="2">
        <v>186.91423519009726</v>
      </c>
      <c r="Q41" s="3"/>
      <c r="R41" s="5"/>
      <c r="S41" s="5">
        <v>11</v>
      </c>
      <c r="T41" s="3">
        <v>453</v>
      </c>
      <c r="U41" s="3">
        <v>263</v>
      </c>
      <c r="W41" s="5"/>
      <c r="X41" s="5">
        <v>11</v>
      </c>
      <c r="Y41" s="2">
        <v>1.7224334600760456</v>
      </c>
    </row>
    <row r="42" spans="2:43">
      <c r="B42" s="5"/>
      <c r="C42" s="5">
        <v>12</v>
      </c>
      <c r="D42" s="2">
        <v>212</v>
      </c>
      <c r="E42" s="3">
        <v>235</v>
      </c>
      <c r="F42" s="3">
        <v>379</v>
      </c>
      <c r="G42" s="3">
        <v>357</v>
      </c>
      <c r="H42" s="3">
        <v>386</v>
      </c>
      <c r="I42" s="3"/>
      <c r="J42" s="5"/>
      <c r="K42" s="5">
        <v>12</v>
      </c>
      <c r="L42" s="2">
        <v>87.474211612142653</v>
      </c>
      <c r="M42" s="2">
        <v>96.964338343648677</v>
      </c>
      <c r="N42" s="2">
        <v>156.38078396699086</v>
      </c>
      <c r="O42" s="2">
        <v>147.30327144120247</v>
      </c>
      <c r="P42" s="2">
        <v>159.26908340701445</v>
      </c>
      <c r="Q42" s="3"/>
      <c r="R42" s="5"/>
      <c r="S42" s="5">
        <v>12</v>
      </c>
      <c r="T42" s="3">
        <v>386</v>
      </c>
      <c r="U42" s="3">
        <v>226</v>
      </c>
      <c r="W42" s="5"/>
      <c r="X42" s="5">
        <v>12</v>
      </c>
      <c r="Y42" s="2">
        <v>1.7079646017699115</v>
      </c>
    </row>
    <row r="43" spans="2:43">
      <c r="B43" s="5"/>
      <c r="C43" s="5">
        <v>13</v>
      </c>
      <c r="D43" s="2">
        <v>133</v>
      </c>
      <c r="E43" s="3">
        <v>173</v>
      </c>
      <c r="F43" s="3">
        <v>196</v>
      </c>
      <c r="G43" s="3">
        <v>247</v>
      </c>
      <c r="H43" s="3">
        <v>359</v>
      </c>
      <c r="I43" s="3"/>
      <c r="J43" s="5"/>
      <c r="K43" s="5">
        <v>13</v>
      </c>
      <c r="L43" s="2">
        <v>54.877689360447981</v>
      </c>
      <c r="M43" s="2">
        <v>71.382257589154136</v>
      </c>
      <c r="N43" s="2">
        <v>80.872384320660188</v>
      </c>
      <c r="O43" s="2">
        <v>101.91570881226053</v>
      </c>
      <c r="P43" s="2">
        <v>148.12849985263779</v>
      </c>
      <c r="Q43" s="3"/>
      <c r="R43" s="5"/>
      <c r="S43" s="5">
        <v>13</v>
      </c>
      <c r="T43" s="3">
        <v>359</v>
      </c>
      <c r="U43" s="3">
        <v>221</v>
      </c>
      <c r="W43" s="5"/>
      <c r="X43" s="5">
        <v>13</v>
      </c>
      <c r="Y43" s="2">
        <v>1.6244343891402715</v>
      </c>
    </row>
    <row r="44" spans="2:43">
      <c r="B44" s="5"/>
      <c r="C44" s="5">
        <v>14</v>
      </c>
      <c r="D44" s="2">
        <v>169</v>
      </c>
      <c r="E44" s="3">
        <v>242</v>
      </c>
      <c r="F44" s="3">
        <v>238</v>
      </c>
      <c r="G44" s="3">
        <v>305</v>
      </c>
      <c r="H44" s="3">
        <v>382</v>
      </c>
      <c r="I44" s="3"/>
      <c r="J44" s="5"/>
      <c r="K44" s="5">
        <v>14</v>
      </c>
      <c r="L44" s="2">
        <v>69.731800766283527</v>
      </c>
      <c r="M44" s="2">
        <v>99.852637783672265</v>
      </c>
      <c r="N44" s="2">
        <v>98.202180960801641</v>
      </c>
      <c r="O44" s="2">
        <v>125.84733274388446</v>
      </c>
      <c r="P44" s="2">
        <v>157.61862658414384</v>
      </c>
      <c r="Q44" s="3"/>
      <c r="R44" s="5"/>
      <c r="S44" s="5">
        <v>14</v>
      </c>
      <c r="T44" s="3">
        <v>382</v>
      </c>
      <c r="U44" s="3">
        <v>131</v>
      </c>
      <c r="W44" s="5"/>
      <c r="X44" s="5">
        <v>14</v>
      </c>
      <c r="Y44" s="2">
        <v>2.9160305343511452</v>
      </c>
    </row>
    <row r="46" spans="2:43">
      <c r="C46" s="5" t="s">
        <v>6</v>
      </c>
      <c r="D46" s="2">
        <f>AVERAGE(D31:D44)</f>
        <v>242.35714285714286</v>
      </c>
      <c r="E46" s="2">
        <f t="shared" ref="E46:U46" si="3">AVERAGE(E31:E44)</f>
        <v>254.92857142857142</v>
      </c>
      <c r="F46" s="2">
        <f t="shared" si="3"/>
        <v>289.14285714285717</v>
      </c>
      <c r="G46" s="2">
        <f t="shared" si="3"/>
        <v>313.28571428571428</v>
      </c>
      <c r="H46" s="2">
        <f t="shared" si="3"/>
        <v>340.21428571428572</v>
      </c>
      <c r="L46" s="2">
        <v>100</v>
      </c>
      <c r="M46" s="2">
        <v>105.18715001473622</v>
      </c>
      <c r="N46" s="2">
        <v>119.30445033893309</v>
      </c>
      <c r="O46" s="2">
        <v>129.2661361626879</v>
      </c>
      <c r="P46" s="2">
        <v>140.37724727379901</v>
      </c>
      <c r="T46" s="2">
        <f t="shared" ref="T46" si="4">AVERAGE(T31:T44)</f>
        <v>340.21428571428572</v>
      </c>
      <c r="U46" s="2">
        <f t="shared" si="3"/>
        <v>242.57142857142858</v>
      </c>
      <c r="Y46" s="2">
        <v>1.4844507380409613</v>
      </c>
    </row>
    <row r="47" spans="2:43">
      <c r="C47" s="5" t="s">
        <v>1</v>
      </c>
      <c r="D47" s="2">
        <f>STDEV(D31:D44)/SQRT(14)</f>
        <v>20.192373476756117</v>
      </c>
      <c r="E47" s="2">
        <f t="shared" ref="E47:U47" si="5">STDEV(E31:E44)/SQRT(14)</f>
        <v>22.681372588103581</v>
      </c>
      <c r="F47" s="2">
        <f t="shared" si="5"/>
        <v>24.583756171584618</v>
      </c>
      <c r="G47" s="2">
        <f t="shared" si="5"/>
        <v>24.117484554250041</v>
      </c>
      <c r="H47" s="2">
        <f t="shared" si="5"/>
        <v>27.964690957444322</v>
      </c>
      <c r="L47" s="2">
        <v>8.3316601436659461</v>
      </c>
      <c r="M47" s="2">
        <v>9.3586565350265243</v>
      </c>
      <c r="N47" s="2">
        <v>10.143607026294845</v>
      </c>
      <c r="O47" s="2">
        <v>9.9512167332596775</v>
      </c>
      <c r="P47" s="2">
        <v>11.53862874754553</v>
      </c>
      <c r="T47" s="2">
        <f t="shared" ref="T47" si="6">STDEV(T31:T44)/SQRT(14)</f>
        <v>27.964690957444322</v>
      </c>
      <c r="U47" s="2">
        <f t="shared" si="5"/>
        <v>24.41012091612242</v>
      </c>
      <c r="Y47" s="2">
        <v>0.1337269599352221</v>
      </c>
    </row>
  </sheetData>
  <mergeCells count="3">
    <mergeCell ref="AZ5:BC5"/>
    <mergeCell ref="AZ23:BC23"/>
    <mergeCell ref="AZ24:BC2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6</vt:lpstr>
    </vt:vector>
  </TitlesOfParts>
  <Company>HHMI / MIT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Bear Lab PILM</dc:creator>
  <cp:lastModifiedBy>Bear Lab PILM</cp:lastModifiedBy>
  <dcterms:created xsi:type="dcterms:W3CDTF">2015-07-15T18:56:06Z</dcterms:created>
  <dcterms:modified xsi:type="dcterms:W3CDTF">2016-01-16T17:21:34Z</dcterms:modified>
</cp:coreProperties>
</file>