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4640" tabRatio="811"/>
  </bookViews>
  <sheets>
    <sheet name="CLE" sheetId="1" r:id="rId1"/>
    <sheet name="CLN-1" sheetId="2" r:id="rId2"/>
    <sheet name="CLN-2" sheetId="3" r:id="rId3"/>
    <sheet name="LCE" sheetId="4" r:id="rId4"/>
    <sheet name="LCN-1" sheetId="5" r:id="rId5"/>
    <sheet name="LCN-2" sheetId="6" r:id="rId6"/>
    <sheet name="CVE" sheetId="7" r:id="rId7"/>
    <sheet name="CVN-1" sheetId="8" r:id="rId8"/>
    <sheet name="CVN-2" sheetId="9" r:id="rId9"/>
    <sheet name="VCE" sheetId="10" r:id="rId10"/>
    <sheet name="VCN" sheetId="11" r:id="rId11"/>
    <sheet name="LVE" sheetId="12" r:id="rId12"/>
    <sheet name="LVN-1" sheetId="13" r:id="rId13"/>
    <sheet name="LVN-2" sheetId="14" r:id="rId14"/>
    <sheet name="VLE" sheetId="15" r:id="rId15"/>
    <sheet name="VLN" sheetId="16" r:id="rId1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4" i="6"/>
  <c r="G5" i="6"/>
  <c r="G6" i="6"/>
  <c r="G7" i="6"/>
  <c r="G8" i="6"/>
  <c r="G9" i="6"/>
  <c r="G10" i="6"/>
  <c r="G11" i="6"/>
  <c r="G12" i="6"/>
  <c r="G13" i="6"/>
  <c r="G14" i="6"/>
  <c r="D4" i="6"/>
  <c r="D5" i="6"/>
  <c r="D6" i="6"/>
  <c r="D7" i="6"/>
  <c r="D8" i="6"/>
  <c r="D9" i="6"/>
  <c r="D10" i="6"/>
  <c r="D11" i="6"/>
  <c r="D12" i="6"/>
  <c r="D13" i="6"/>
  <c r="D14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4" i="5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4" i="2"/>
  <c r="G5" i="4"/>
  <c r="G6" i="4"/>
  <c r="G7" i="4"/>
  <c r="G8" i="4"/>
  <c r="G9" i="4"/>
  <c r="G10" i="4"/>
  <c r="G11" i="4"/>
  <c r="G12" i="4"/>
  <c r="G4" i="4"/>
  <c r="D5" i="4"/>
  <c r="D6" i="4"/>
  <c r="D7" i="4"/>
  <c r="D8" i="4"/>
  <c r="D9" i="4"/>
  <c r="D10" i="4"/>
  <c r="D11" i="4"/>
  <c r="D12" i="4"/>
  <c r="D4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4" i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4" i="16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4" i="15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4" i="12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4" i="7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4" i="1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4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4" i="9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4" i="8"/>
  <c r="D32" i="11"/>
  <c r="D28" i="5"/>
  <c r="D26" i="5"/>
  <c r="D31" i="2"/>
  <c r="D30" i="2"/>
  <c r="D29" i="2"/>
  <c r="D31" i="8"/>
  <c r="D30" i="8"/>
  <c r="D29" i="8"/>
  <c r="D31" i="11"/>
  <c r="D30" i="11"/>
</calcChain>
</file>

<file path=xl/sharedStrings.xml><?xml version="1.0" encoding="utf-8"?>
<sst xmlns="http://schemas.openxmlformats.org/spreadsheetml/2006/main" count="524" uniqueCount="60">
  <si>
    <t>locus name</t>
  </si>
  <si>
    <t>miSeq mat count</t>
  </si>
  <si>
    <t>miSeq pat count</t>
  </si>
  <si>
    <t>miSeq percent maternal</t>
  </si>
  <si>
    <t>RNAseq mat count</t>
  </si>
  <si>
    <t>RNAseq pat count</t>
  </si>
  <si>
    <t>RNAseq percent maternal</t>
  </si>
  <si>
    <t>Binomial goodness of fit pvalue under H_o</t>
  </si>
  <si>
    <t>AT1G22710</t>
  </si>
  <si>
    <t>AT1G24190</t>
  </si>
  <si>
    <t>AT1G31630</t>
  </si>
  <si>
    <t>AT1G31640</t>
  </si>
  <si>
    <t>AT1G31650</t>
  </si>
  <si>
    <t>AT1G48910</t>
  </si>
  <si>
    <t>AT1G57800</t>
  </si>
  <si>
    <t>AT1G60220</t>
  </si>
  <si>
    <t>AT1G62660</t>
  </si>
  <si>
    <t>AT1G63010</t>
  </si>
  <si>
    <t>AT1G63020</t>
  </si>
  <si>
    <t>AT1G72770</t>
  </si>
  <si>
    <t>AT2G02500</t>
  </si>
  <si>
    <t>AT2G19910</t>
  </si>
  <si>
    <t>AT2G32370</t>
  </si>
  <si>
    <t>AT2G34890</t>
  </si>
  <si>
    <t>AT3G14205</t>
  </si>
  <si>
    <t>AT3G20620</t>
  </si>
  <si>
    <t>AT3G51120</t>
  </si>
  <si>
    <t>AT4G05475</t>
  </si>
  <si>
    <t>AT4G23110</t>
  </si>
  <si>
    <t>AT5G35490</t>
  </si>
  <si>
    <t>AT5G37560</t>
  </si>
  <si>
    <t>AT5G61600</t>
  </si>
  <si>
    <t>AT1G03445</t>
  </si>
  <si>
    <t>Figure 1- Source Data 5: Validation of imprinted genes.</t>
  </si>
  <si>
    <t>Col x Ler embryo amplicon resequencing</t>
  </si>
  <si>
    <t>Col x Ler endosperm 1 amplicon resequencing</t>
  </si>
  <si>
    <t>Col x Ler endosperm 2 amplicon resequencing</t>
  </si>
  <si>
    <t>Ler x Col embryo amplicon resequencing</t>
  </si>
  <si>
    <t>Ler x Col endosperm 1 amplicon resequencing</t>
  </si>
  <si>
    <t>Ler x Col endosperm 2 amplicon resequencing</t>
  </si>
  <si>
    <t>Col x Cvi embryo amplicon resequencing</t>
  </si>
  <si>
    <t>Col x Cvi endosperm 1 amplicon resequencing</t>
  </si>
  <si>
    <t>Col x Cvi endosperm 2 amplicon resequencing</t>
  </si>
  <si>
    <t>Cvi x Col embryo amplicon resequencing</t>
  </si>
  <si>
    <t>Cvi x Col endosperm amplicon resequencing</t>
  </si>
  <si>
    <t>Ler x Cvi embryo amplicon resequencing</t>
  </si>
  <si>
    <t>Ler x Cvi endosperm 1 amplicon resequencing</t>
  </si>
  <si>
    <t>Ler x Cvi endosperm 2 amplicon resequencing</t>
  </si>
  <si>
    <t>Cvi x Ler embryo amplicon resequencing</t>
  </si>
  <si>
    <t>sanger mat</t>
  </si>
  <si>
    <t>sanger pat</t>
  </si>
  <si>
    <t>AT1G26620</t>
  </si>
  <si>
    <t>AT4G13460</t>
  </si>
  <si>
    <t>AT5G60760</t>
  </si>
  <si>
    <t>sanger percent maternal</t>
  </si>
  <si>
    <t>Figure 1- Source data 5: Validation of imprinted genes.</t>
  </si>
  <si>
    <t>Cvi x Ler endosperm amplicon resequencing</t>
  </si>
  <si>
    <t>amplicon resequencing does not disagree with RNA-seq data. For genes predicted to be maternally or paternally biased by the RNA-seq data, a one-tailed test was used. For genes predicted to be unbiased, a two-tailed test was used.</t>
  </si>
  <si>
    <r>
      <t>*</t>
    </r>
    <r>
      <rPr>
        <i/>
        <sz val="12"/>
        <color theme="1"/>
        <rFont val="Calibri"/>
        <scheme val="minor"/>
      </rPr>
      <t>note: Col x Ler embryo RNAseq data from Gehring et al, 2011</t>
    </r>
  </si>
  <si>
    <r>
      <t>*</t>
    </r>
    <r>
      <rPr>
        <i/>
        <sz val="12"/>
        <color theme="1"/>
        <rFont val="Calibri"/>
        <scheme val="minor"/>
      </rPr>
      <t>note: Ler x Col embryo RNAseq data from Gehring et al,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</si>
</sst>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CCFFCC"/>
      <name val="Calibri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5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11" fontId="0" fillId="0" borderId="0" xfId="0" applyNumberForma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NumberFormat="1"/>
    <xf numFmtId="11" fontId="0" fillId="2" borderId="0" xfId="0" applyNumberFormat="1" applyFill="1"/>
    <xf numFmtId="0" fontId="0" fillId="0" borderId="0" xfId="0" applyFill="1"/>
    <xf numFmtId="2" fontId="0" fillId="0" borderId="0" xfId="0" applyNumberFormat="1" applyFont="1"/>
    <xf numFmtId="11" fontId="0" fillId="0" borderId="0" xfId="0" applyNumberFormat="1" applyFill="1"/>
    <xf numFmtId="11" fontId="0" fillId="0" borderId="0" xfId="0" applyNumberFormat="1" applyFont="1" applyFill="1"/>
  </cellXfs>
  <cellStyles count="5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tabSelected="1" workbookViewId="0"/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style="13" bestFit="1" customWidth="1"/>
    <col min="6" max="6" width="15.83203125" style="13" bestFit="1" customWidth="1"/>
    <col min="7" max="7" width="22.1640625" bestFit="1" customWidth="1"/>
    <col min="8" max="8" width="20.83203125" customWidth="1"/>
  </cols>
  <sheetData>
    <row r="1" spans="1:8">
      <c r="A1" s="4" t="s">
        <v>55</v>
      </c>
    </row>
    <row r="2" spans="1:8">
      <c r="A2" s="4" t="s">
        <v>34</v>
      </c>
    </row>
    <row r="3" spans="1:8">
      <c r="A3" t="s">
        <v>0</v>
      </c>
      <c r="B3" s="13" t="s">
        <v>1</v>
      </c>
      <c r="C3" s="13" t="s">
        <v>2</v>
      </c>
      <c r="D3" t="s">
        <v>3</v>
      </c>
      <c r="E3" s="13" t="s">
        <v>4</v>
      </c>
      <c r="F3" s="13" t="s">
        <v>5</v>
      </c>
      <c r="G3" t="s">
        <v>6</v>
      </c>
      <c r="H3" t="s">
        <v>7</v>
      </c>
    </row>
    <row r="4" spans="1:8">
      <c r="A4" t="s">
        <v>9</v>
      </c>
      <c r="B4">
        <v>5</v>
      </c>
      <c r="C4">
        <v>3</v>
      </c>
      <c r="D4" s="1">
        <f>B4/(B4+C4)*100</f>
        <v>62.5</v>
      </c>
      <c r="E4" s="13">
        <v>70</v>
      </c>
      <c r="F4" s="13">
        <v>55</v>
      </c>
      <c r="G4" s="1">
        <f>E4/(E4+F4)*100</f>
        <v>56.000000000000007</v>
      </c>
      <c r="H4" s="12">
        <v>1</v>
      </c>
    </row>
    <row r="5" spans="1:8">
      <c r="A5" t="s">
        <v>10</v>
      </c>
      <c r="B5">
        <v>0</v>
      </c>
      <c r="C5">
        <v>1</v>
      </c>
      <c r="D5" s="1">
        <f t="shared" ref="D5:D17" si="0">B5/(B5+C5)*100</f>
        <v>0</v>
      </c>
      <c r="E5" s="13">
        <v>0</v>
      </c>
      <c r="F5" s="13">
        <v>5</v>
      </c>
      <c r="G5" s="1">
        <f t="shared" ref="G5:G17" si="1">E5/(E5+F5)*100</f>
        <v>0</v>
      </c>
      <c r="H5" s="15"/>
    </row>
    <row r="6" spans="1:8">
      <c r="A6" t="s">
        <v>12</v>
      </c>
      <c r="B6">
        <v>2</v>
      </c>
      <c r="C6">
        <v>0</v>
      </c>
      <c r="D6" s="1">
        <f t="shared" si="0"/>
        <v>100</v>
      </c>
      <c r="E6" s="13">
        <v>27</v>
      </c>
      <c r="F6" s="13">
        <v>37</v>
      </c>
      <c r="G6" s="1">
        <f t="shared" si="1"/>
        <v>42.1875</v>
      </c>
      <c r="H6" s="12">
        <v>0.17799960000000001</v>
      </c>
    </row>
    <row r="7" spans="1:8">
      <c r="A7" t="s">
        <v>15</v>
      </c>
      <c r="B7">
        <v>0</v>
      </c>
      <c r="C7">
        <v>1</v>
      </c>
      <c r="D7" s="1">
        <f t="shared" si="0"/>
        <v>0</v>
      </c>
      <c r="E7" s="13">
        <v>53</v>
      </c>
      <c r="F7" s="13">
        <v>38</v>
      </c>
      <c r="G7" s="1">
        <f t="shared" si="1"/>
        <v>58.241758241758248</v>
      </c>
      <c r="H7" s="12">
        <v>0.41760000000000003</v>
      </c>
    </row>
    <row r="8" spans="1:8">
      <c r="A8" t="s">
        <v>17</v>
      </c>
      <c r="B8">
        <v>2</v>
      </c>
      <c r="C8">
        <v>0</v>
      </c>
      <c r="D8" s="1">
        <f t="shared" si="0"/>
        <v>100</v>
      </c>
      <c r="E8" s="13">
        <v>18</v>
      </c>
      <c r="F8" s="13">
        <v>9</v>
      </c>
      <c r="G8" s="1">
        <f t="shared" si="1"/>
        <v>66.666666666666657</v>
      </c>
      <c r="H8" s="12">
        <v>1</v>
      </c>
    </row>
    <row r="9" spans="1:8">
      <c r="A9" t="s">
        <v>18</v>
      </c>
      <c r="B9">
        <v>5</v>
      </c>
      <c r="C9">
        <v>4</v>
      </c>
      <c r="D9" s="1">
        <f t="shared" si="0"/>
        <v>55.555555555555557</v>
      </c>
      <c r="E9" s="13">
        <v>51</v>
      </c>
      <c r="F9" s="13">
        <v>36</v>
      </c>
      <c r="G9" s="1">
        <f t="shared" si="1"/>
        <v>58.620689655172406</v>
      </c>
      <c r="H9" s="12">
        <v>1</v>
      </c>
    </row>
    <row r="10" spans="1:8">
      <c r="A10" t="s">
        <v>19</v>
      </c>
      <c r="B10">
        <v>1</v>
      </c>
      <c r="C10">
        <v>0</v>
      </c>
      <c r="D10" s="1">
        <f t="shared" si="0"/>
        <v>100</v>
      </c>
      <c r="E10" s="13">
        <v>20</v>
      </c>
      <c r="F10" s="13">
        <v>25</v>
      </c>
      <c r="G10" s="1">
        <f t="shared" si="1"/>
        <v>44.444444444444443</v>
      </c>
      <c r="H10" s="12">
        <v>0.44440000000000002</v>
      </c>
    </row>
    <row r="11" spans="1:8">
      <c r="A11" t="s">
        <v>20</v>
      </c>
      <c r="B11">
        <v>11</v>
      </c>
      <c r="C11">
        <v>3</v>
      </c>
      <c r="D11" s="1">
        <f t="shared" si="0"/>
        <v>78.571428571428569</v>
      </c>
      <c r="E11" s="13">
        <v>181</v>
      </c>
      <c r="F11" s="13">
        <v>248</v>
      </c>
      <c r="G11" s="1">
        <f t="shared" si="1"/>
        <v>42.191142191142191</v>
      </c>
      <c r="H11" s="2">
        <v>1.1606399999999999E-2</v>
      </c>
    </row>
    <row r="12" spans="1:8">
      <c r="A12" t="s">
        <v>22</v>
      </c>
      <c r="B12">
        <v>0</v>
      </c>
      <c r="C12">
        <v>2</v>
      </c>
      <c r="D12" s="1">
        <f t="shared" si="0"/>
        <v>0</v>
      </c>
      <c r="E12" s="13">
        <v>4</v>
      </c>
      <c r="F12" s="13">
        <v>10</v>
      </c>
      <c r="G12" s="1">
        <f t="shared" si="1"/>
        <v>28.571428571428569</v>
      </c>
      <c r="H12" s="12">
        <v>1</v>
      </c>
    </row>
    <row r="13" spans="1:8">
      <c r="A13" t="s">
        <v>25</v>
      </c>
      <c r="B13">
        <v>1</v>
      </c>
      <c r="C13">
        <v>0</v>
      </c>
      <c r="D13" s="1">
        <f t="shared" si="0"/>
        <v>100</v>
      </c>
      <c r="E13" s="13">
        <v>3</v>
      </c>
      <c r="F13" s="13">
        <v>6</v>
      </c>
      <c r="G13" s="1">
        <f t="shared" si="1"/>
        <v>33.333333333333329</v>
      </c>
      <c r="H13" s="12">
        <v>0.33329999999999999</v>
      </c>
    </row>
    <row r="14" spans="1:8">
      <c r="A14" t="s">
        <v>26</v>
      </c>
      <c r="B14">
        <v>1</v>
      </c>
      <c r="C14">
        <v>1</v>
      </c>
      <c r="D14" s="1">
        <f t="shared" si="0"/>
        <v>50</v>
      </c>
      <c r="E14" s="13">
        <v>14</v>
      </c>
      <c r="F14" s="13">
        <v>13</v>
      </c>
      <c r="G14" s="1">
        <f t="shared" si="1"/>
        <v>51.851851851851848</v>
      </c>
      <c r="H14" s="12">
        <v>1</v>
      </c>
    </row>
    <row r="15" spans="1:8">
      <c r="A15" t="s">
        <v>29</v>
      </c>
      <c r="B15">
        <v>1</v>
      </c>
      <c r="C15">
        <v>0</v>
      </c>
      <c r="D15" s="1">
        <f t="shared" si="0"/>
        <v>100</v>
      </c>
      <c r="E15" s="13">
        <v>2</v>
      </c>
      <c r="F15" s="13">
        <v>0</v>
      </c>
      <c r="G15" s="1">
        <f t="shared" si="1"/>
        <v>100</v>
      </c>
      <c r="H15" s="15"/>
    </row>
    <row r="16" spans="1:8">
      <c r="A16" t="s">
        <v>30</v>
      </c>
      <c r="B16">
        <v>2</v>
      </c>
      <c r="C16">
        <v>0</v>
      </c>
      <c r="D16" s="1">
        <f t="shared" si="0"/>
        <v>100</v>
      </c>
      <c r="E16" s="13">
        <v>5</v>
      </c>
      <c r="F16" s="13">
        <v>0</v>
      </c>
      <c r="G16" s="1">
        <f t="shared" si="1"/>
        <v>100</v>
      </c>
      <c r="H16" s="15"/>
    </row>
    <row r="17" spans="1:8">
      <c r="A17" t="s">
        <v>31</v>
      </c>
      <c r="B17">
        <v>1</v>
      </c>
      <c r="C17">
        <v>1</v>
      </c>
      <c r="D17" s="1">
        <f t="shared" si="0"/>
        <v>50</v>
      </c>
      <c r="E17" s="13">
        <v>37</v>
      </c>
      <c r="F17" s="13">
        <v>21</v>
      </c>
      <c r="G17" s="1">
        <f t="shared" si="1"/>
        <v>63.793103448275865</v>
      </c>
      <c r="H17" s="12">
        <v>1</v>
      </c>
    </row>
    <row r="18" spans="1:8">
      <c r="D18" s="1"/>
      <c r="G18" s="1"/>
    </row>
    <row r="19" spans="1:8">
      <c r="A19" s="7"/>
      <c r="B19" s="8" t="s">
        <v>57</v>
      </c>
    </row>
    <row r="20" spans="1:8">
      <c r="A20" t="s">
        <v>58</v>
      </c>
    </row>
  </sheetData>
  <phoneticPr fontId="9" type="noConversion"/>
  <pageMargins left="0.75" right="0.75" top="1" bottom="1" header="0.5" footer="0.5"/>
  <pageSetup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43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5</v>
      </c>
      <c r="C4">
        <v>12</v>
      </c>
      <c r="D4" s="1">
        <f>B4/(B4+C4)*100</f>
        <v>29.411764705882355</v>
      </c>
      <c r="E4">
        <v>4</v>
      </c>
      <c r="F4">
        <v>11</v>
      </c>
      <c r="G4" s="1">
        <f>E4/(E4+F4)*100</f>
        <v>26.666666666666668</v>
      </c>
      <c r="H4" s="12">
        <v>0.78653289999999998</v>
      </c>
    </row>
    <row r="5" spans="1:8">
      <c r="A5" t="s">
        <v>8</v>
      </c>
      <c r="B5">
        <v>2</v>
      </c>
      <c r="C5">
        <v>2</v>
      </c>
      <c r="D5" s="1">
        <f t="shared" ref="D5:D22" si="0">B5/(B5+C5)*100</f>
        <v>50</v>
      </c>
      <c r="E5">
        <v>115</v>
      </c>
      <c r="F5">
        <v>132</v>
      </c>
      <c r="G5" s="1">
        <f t="shared" ref="G5:G22" si="1">E5/(E5+F5)*100</f>
        <v>46.558704453441294</v>
      </c>
      <c r="H5" s="12">
        <v>1</v>
      </c>
    </row>
    <row r="6" spans="1:8">
      <c r="A6" t="s">
        <v>9</v>
      </c>
      <c r="B6">
        <v>11</v>
      </c>
      <c r="C6">
        <v>13</v>
      </c>
      <c r="D6" s="1">
        <f t="shared" si="0"/>
        <v>45.833333333333329</v>
      </c>
      <c r="E6">
        <v>87</v>
      </c>
      <c r="F6">
        <v>94</v>
      </c>
      <c r="G6" s="1">
        <f t="shared" si="1"/>
        <v>48.066298342541437</v>
      </c>
      <c r="H6" s="12">
        <v>0.84167809999999998</v>
      </c>
    </row>
    <row r="7" spans="1:8">
      <c r="A7" t="s">
        <v>10</v>
      </c>
      <c r="B7">
        <v>10</v>
      </c>
      <c r="C7">
        <v>12</v>
      </c>
      <c r="D7" s="1">
        <f t="shared" si="0"/>
        <v>45.454545454545453</v>
      </c>
      <c r="E7">
        <v>9</v>
      </c>
      <c r="F7">
        <v>6</v>
      </c>
      <c r="G7" s="1">
        <f t="shared" si="1"/>
        <v>60</v>
      </c>
      <c r="H7" s="12">
        <v>0.1929321</v>
      </c>
    </row>
    <row r="8" spans="1:8">
      <c r="A8" t="s">
        <v>11</v>
      </c>
      <c r="B8">
        <v>1</v>
      </c>
      <c r="C8">
        <v>0</v>
      </c>
      <c r="D8" s="1">
        <f t="shared" si="0"/>
        <v>100</v>
      </c>
      <c r="E8">
        <v>7</v>
      </c>
      <c r="F8">
        <v>5</v>
      </c>
      <c r="G8" s="1">
        <f t="shared" si="1"/>
        <v>58.333333333333336</v>
      </c>
      <c r="H8" s="12">
        <v>1</v>
      </c>
    </row>
    <row r="9" spans="1:8">
      <c r="A9" t="s">
        <v>12</v>
      </c>
      <c r="B9">
        <v>17</v>
      </c>
      <c r="C9">
        <v>23</v>
      </c>
      <c r="D9" s="1">
        <f t="shared" si="0"/>
        <v>42.5</v>
      </c>
      <c r="E9">
        <v>169</v>
      </c>
      <c r="F9">
        <v>241</v>
      </c>
      <c r="G9" s="1">
        <f t="shared" si="1"/>
        <v>41.219512195121951</v>
      </c>
      <c r="H9" s="12">
        <v>0.87365510000000002</v>
      </c>
    </row>
    <row r="10" spans="1:8">
      <c r="A10" t="s">
        <v>13</v>
      </c>
      <c r="B10">
        <v>0</v>
      </c>
      <c r="C10">
        <v>2</v>
      </c>
      <c r="D10" s="1">
        <f t="shared" si="0"/>
        <v>0</v>
      </c>
      <c r="E10">
        <v>0</v>
      </c>
      <c r="F10">
        <v>1</v>
      </c>
      <c r="G10" s="1">
        <f t="shared" si="1"/>
        <v>0</v>
      </c>
      <c r="H10" s="15"/>
    </row>
    <row r="11" spans="1:8">
      <c r="A11" t="s">
        <v>14</v>
      </c>
      <c r="B11">
        <v>0</v>
      </c>
      <c r="C11">
        <v>2</v>
      </c>
      <c r="D11" s="1">
        <f t="shared" si="0"/>
        <v>0</v>
      </c>
      <c r="E11">
        <v>3</v>
      </c>
      <c r="F11">
        <v>24</v>
      </c>
      <c r="G11" s="1">
        <f t="shared" si="1"/>
        <v>11.111111111111111</v>
      </c>
      <c r="H11" s="12">
        <v>1</v>
      </c>
    </row>
    <row r="12" spans="1:8">
      <c r="A12" t="s">
        <v>16</v>
      </c>
      <c r="B12">
        <v>2</v>
      </c>
      <c r="C12">
        <v>0</v>
      </c>
      <c r="D12" s="1">
        <f t="shared" si="0"/>
        <v>100</v>
      </c>
      <c r="E12">
        <v>17</v>
      </c>
      <c r="F12">
        <v>3</v>
      </c>
      <c r="G12" s="1">
        <f t="shared" si="1"/>
        <v>85</v>
      </c>
      <c r="H12" s="12">
        <v>1</v>
      </c>
    </row>
    <row r="13" spans="1:8">
      <c r="A13" t="s">
        <v>17</v>
      </c>
      <c r="B13">
        <v>2</v>
      </c>
      <c r="C13">
        <v>5</v>
      </c>
      <c r="D13" s="1">
        <f t="shared" si="0"/>
        <v>28.571428571428569</v>
      </c>
      <c r="E13">
        <v>159</v>
      </c>
      <c r="F13">
        <v>185</v>
      </c>
      <c r="G13" s="1">
        <f t="shared" si="1"/>
        <v>46.220930232558139</v>
      </c>
      <c r="H13" s="12">
        <v>0.46244829999999998</v>
      </c>
    </row>
    <row r="14" spans="1:8">
      <c r="A14" t="s">
        <v>18</v>
      </c>
      <c r="B14">
        <v>5</v>
      </c>
      <c r="C14">
        <v>8</v>
      </c>
      <c r="D14" s="1">
        <f t="shared" si="0"/>
        <v>38.461538461538467</v>
      </c>
      <c r="E14">
        <v>68</v>
      </c>
      <c r="F14">
        <v>101</v>
      </c>
      <c r="G14" s="1">
        <f t="shared" si="1"/>
        <v>40.236686390532547</v>
      </c>
      <c r="H14" s="12">
        <v>1</v>
      </c>
    </row>
    <row r="15" spans="1:8">
      <c r="A15" t="s">
        <v>20</v>
      </c>
      <c r="B15">
        <v>53</v>
      </c>
      <c r="C15">
        <v>43</v>
      </c>
      <c r="D15" s="1">
        <f t="shared" si="0"/>
        <v>55.208333333333336</v>
      </c>
      <c r="E15">
        <v>673</v>
      </c>
      <c r="F15">
        <v>486</v>
      </c>
      <c r="G15" s="1">
        <f t="shared" si="1"/>
        <v>58.067299396031061</v>
      </c>
      <c r="H15" s="12">
        <v>0.60553809999999997</v>
      </c>
    </row>
    <row r="16" spans="1:8">
      <c r="A16" t="s">
        <v>22</v>
      </c>
      <c r="B16">
        <v>4</v>
      </c>
      <c r="C16">
        <v>11</v>
      </c>
      <c r="D16" s="1">
        <f t="shared" si="0"/>
        <v>26.666666666666668</v>
      </c>
      <c r="E16">
        <v>32</v>
      </c>
      <c r="F16">
        <v>51</v>
      </c>
      <c r="G16" s="1">
        <f t="shared" si="1"/>
        <v>38.554216867469883</v>
      </c>
      <c r="H16" s="12">
        <v>0.43294110000000002</v>
      </c>
    </row>
    <row r="17" spans="1:8">
      <c r="A17" t="s">
        <v>23</v>
      </c>
      <c r="B17">
        <v>14</v>
      </c>
      <c r="C17">
        <v>0</v>
      </c>
      <c r="D17" s="1">
        <f t="shared" si="0"/>
        <v>100</v>
      </c>
      <c r="E17">
        <v>123</v>
      </c>
      <c r="F17">
        <v>2</v>
      </c>
      <c r="G17" s="1">
        <f t="shared" si="1"/>
        <v>98.4</v>
      </c>
      <c r="H17" s="12">
        <v>1</v>
      </c>
    </row>
    <row r="18" spans="1:8">
      <c r="A18" t="s">
        <v>24</v>
      </c>
      <c r="B18">
        <v>7</v>
      </c>
      <c r="C18">
        <v>5</v>
      </c>
      <c r="D18" s="1">
        <f t="shared" si="0"/>
        <v>58.333333333333336</v>
      </c>
      <c r="E18">
        <v>126</v>
      </c>
      <c r="F18">
        <v>164</v>
      </c>
      <c r="G18" s="1">
        <f t="shared" si="1"/>
        <v>43.448275862068961</v>
      </c>
      <c r="H18" s="12">
        <v>0.38532450000000001</v>
      </c>
    </row>
    <row r="19" spans="1:8">
      <c r="A19" t="s">
        <v>25</v>
      </c>
      <c r="B19">
        <v>2</v>
      </c>
      <c r="C19">
        <v>2</v>
      </c>
      <c r="D19" s="1">
        <f t="shared" si="0"/>
        <v>50</v>
      </c>
      <c r="E19">
        <v>35</v>
      </c>
      <c r="F19">
        <v>25</v>
      </c>
      <c r="G19" s="1">
        <f t="shared" si="1"/>
        <v>58.333333333333336</v>
      </c>
      <c r="H19" s="12">
        <v>1</v>
      </c>
    </row>
    <row r="20" spans="1:8">
      <c r="A20" t="s">
        <v>26</v>
      </c>
      <c r="B20">
        <v>0</v>
      </c>
      <c r="C20">
        <v>1</v>
      </c>
      <c r="D20" s="1">
        <f t="shared" si="0"/>
        <v>0</v>
      </c>
      <c r="E20">
        <v>79</v>
      </c>
      <c r="F20">
        <v>74</v>
      </c>
      <c r="G20" s="1">
        <f t="shared" si="1"/>
        <v>51.633986928104584</v>
      </c>
      <c r="H20" s="12">
        <v>0.48370000000000002</v>
      </c>
    </row>
    <row r="21" spans="1:8">
      <c r="A21" t="s">
        <v>30</v>
      </c>
      <c r="B21">
        <v>9</v>
      </c>
      <c r="C21">
        <v>0</v>
      </c>
      <c r="D21" s="1">
        <f t="shared" si="0"/>
        <v>100</v>
      </c>
      <c r="E21">
        <v>12</v>
      </c>
      <c r="F21">
        <v>0</v>
      </c>
      <c r="G21" s="1">
        <f t="shared" si="1"/>
        <v>100</v>
      </c>
      <c r="H21" s="15"/>
    </row>
    <row r="22" spans="1:8">
      <c r="A22" t="s">
        <v>31</v>
      </c>
      <c r="B22">
        <v>13</v>
      </c>
      <c r="C22">
        <v>10</v>
      </c>
      <c r="D22" s="1">
        <f t="shared" si="0"/>
        <v>56.521739130434781</v>
      </c>
      <c r="E22">
        <v>403</v>
      </c>
      <c r="F22">
        <v>359</v>
      </c>
      <c r="G22" s="1">
        <f t="shared" si="1"/>
        <v>52.887139107611546</v>
      </c>
      <c r="H22" s="12">
        <v>0.83566549999999995</v>
      </c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4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44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5</v>
      </c>
      <c r="C4">
        <v>96</v>
      </c>
      <c r="D4" s="1">
        <f>B4/(B4+C4)*100</f>
        <v>4.9504950495049505</v>
      </c>
      <c r="E4">
        <v>27</v>
      </c>
      <c r="F4">
        <v>378</v>
      </c>
      <c r="G4" s="1">
        <f>E4/(E4+F4)*100</f>
        <v>6.666666666666667</v>
      </c>
      <c r="H4" s="12">
        <v>0.68802909999999995</v>
      </c>
    </row>
    <row r="5" spans="1:8">
      <c r="A5" t="s">
        <v>8</v>
      </c>
      <c r="B5">
        <v>0</v>
      </c>
      <c r="C5">
        <v>5</v>
      </c>
      <c r="D5" s="1">
        <f t="shared" ref="D5:D27" si="0">B5/(B5+C5)*100</f>
        <v>0</v>
      </c>
      <c r="E5">
        <v>173</v>
      </c>
      <c r="F5">
        <v>1008</v>
      </c>
      <c r="G5" s="1">
        <f t="shared" ref="G5:G27" si="1">E5/(E5+F5)*100</f>
        <v>14.648602878916172</v>
      </c>
      <c r="H5" s="12">
        <v>1</v>
      </c>
    </row>
    <row r="6" spans="1:8">
      <c r="A6" t="s">
        <v>9</v>
      </c>
      <c r="B6">
        <v>43</v>
      </c>
      <c r="C6">
        <v>58</v>
      </c>
      <c r="D6" s="1">
        <f t="shared" si="0"/>
        <v>42.574257425742573</v>
      </c>
      <c r="E6">
        <v>596</v>
      </c>
      <c r="F6">
        <v>419</v>
      </c>
      <c r="G6" s="1">
        <f t="shared" si="1"/>
        <v>58.7192118226601</v>
      </c>
      <c r="H6" s="2">
        <v>1.1581E-3</v>
      </c>
    </row>
    <row r="7" spans="1:8">
      <c r="A7" t="s">
        <v>10</v>
      </c>
      <c r="B7">
        <v>20</v>
      </c>
      <c r="C7">
        <v>24</v>
      </c>
      <c r="D7" s="1">
        <f t="shared" si="0"/>
        <v>45.454545454545453</v>
      </c>
      <c r="E7">
        <v>109</v>
      </c>
      <c r="F7">
        <v>158</v>
      </c>
      <c r="G7" s="1">
        <f t="shared" si="1"/>
        <v>40.823970037453186</v>
      </c>
      <c r="H7" s="12">
        <v>0.31605280000000002</v>
      </c>
    </row>
    <row r="8" spans="1:8">
      <c r="A8" t="s">
        <v>11</v>
      </c>
      <c r="B8">
        <v>52</v>
      </c>
      <c r="C8">
        <v>24</v>
      </c>
      <c r="D8" s="1">
        <f t="shared" si="0"/>
        <v>68.421052631578945</v>
      </c>
      <c r="E8">
        <v>258</v>
      </c>
      <c r="F8">
        <v>323</v>
      </c>
      <c r="G8" s="1">
        <f t="shared" si="1"/>
        <v>44.406196213425133</v>
      </c>
      <c r="H8" s="2">
        <v>3.8699999999999999E-5</v>
      </c>
    </row>
    <row r="9" spans="1:8">
      <c r="A9" t="s">
        <v>12</v>
      </c>
      <c r="B9">
        <v>1</v>
      </c>
      <c r="C9">
        <v>3</v>
      </c>
      <c r="D9" s="1">
        <f t="shared" si="0"/>
        <v>25</v>
      </c>
      <c r="E9">
        <v>14</v>
      </c>
      <c r="F9">
        <v>16</v>
      </c>
      <c r="G9" s="1">
        <f t="shared" si="1"/>
        <v>46.666666666666664</v>
      </c>
      <c r="H9" s="12">
        <v>0.62831930000000003</v>
      </c>
    </row>
    <row r="10" spans="1:8">
      <c r="A10" t="s">
        <v>13</v>
      </c>
      <c r="B10">
        <v>1</v>
      </c>
      <c r="C10">
        <v>9</v>
      </c>
      <c r="D10" s="1">
        <f t="shared" si="0"/>
        <v>10</v>
      </c>
      <c r="E10">
        <v>43</v>
      </c>
      <c r="F10">
        <v>545</v>
      </c>
      <c r="G10" s="1">
        <f t="shared" si="1"/>
        <v>7.3129251700680271</v>
      </c>
      <c r="H10" s="12">
        <v>0.53191060000000001</v>
      </c>
    </row>
    <row r="11" spans="1:8">
      <c r="A11" t="s">
        <v>14</v>
      </c>
      <c r="B11">
        <v>9</v>
      </c>
      <c r="C11">
        <v>83</v>
      </c>
      <c r="D11" s="1">
        <f t="shared" si="0"/>
        <v>9.7826086956521738</v>
      </c>
      <c r="E11">
        <v>637</v>
      </c>
      <c r="F11">
        <v>6744</v>
      </c>
      <c r="G11" s="1">
        <f t="shared" si="1"/>
        <v>8.6302669015038607</v>
      </c>
      <c r="H11" s="12">
        <v>0.39853769999999999</v>
      </c>
    </row>
    <row r="12" spans="1:8">
      <c r="A12" t="s">
        <v>15</v>
      </c>
      <c r="B12">
        <v>0</v>
      </c>
      <c r="C12">
        <v>2</v>
      </c>
      <c r="D12" s="1">
        <f t="shared" si="0"/>
        <v>0</v>
      </c>
      <c r="E12">
        <v>313</v>
      </c>
      <c r="F12">
        <v>1199</v>
      </c>
      <c r="G12" s="1">
        <f t="shared" si="1"/>
        <v>20.701058201058199</v>
      </c>
      <c r="H12" s="12">
        <v>1</v>
      </c>
    </row>
    <row r="13" spans="1:8">
      <c r="A13" t="s">
        <v>16</v>
      </c>
      <c r="B13">
        <v>18</v>
      </c>
      <c r="C13">
        <v>6</v>
      </c>
      <c r="D13" s="1">
        <f t="shared" si="0"/>
        <v>75</v>
      </c>
      <c r="E13">
        <v>79</v>
      </c>
      <c r="F13">
        <v>48</v>
      </c>
      <c r="G13" s="1">
        <f t="shared" si="1"/>
        <v>62.204724409448822</v>
      </c>
      <c r="H13" s="12">
        <v>0.21484059999999999</v>
      </c>
    </row>
    <row r="14" spans="1:8">
      <c r="A14" t="s">
        <v>17</v>
      </c>
      <c r="B14">
        <v>6</v>
      </c>
      <c r="C14">
        <v>9</v>
      </c>
      <c r="D14" s="1">
        <f t="shared" si="0"/>
        <v>40</v>
      </c>
      <c r="E14">
        <v>479</v>
      </c>
      <c r="F14">
        <v>102</v>
      </c>
      <c r="G14" s="1">
        <f t="shared" si="1"/>
        <v>82.444061962134256</v>
      </c>
      <c r="H14" s="2">
        <v>2.8459999999999998E-4</v>
      </c>
    </row>
    <row r="15" spans="1:8">
      <c r="A15" t="s">
        <v>18</v>
      </c>
      <c r="B15">
        <v>28</v>
      </c>
      <c r="C15">
        <v>35</v>
      </c>
      <c r="D15" s="1">
        <f t="shared" si="0"/>
        <v>44.444444444444443</v>
      </c>
      <c r="E15">
        <v>1421</v>
      </c>
      <c r="F15">
        <v>2228</v>
      </c>
      <c r="G15" s="1">
        <f t="shared" si="1"/>
        <v>38.942175938613317</v>
      </c>
      <c r="H15" s="12">
        <v>0.22053410000000001</v>
      </c>
    </row>
    <row r="16" spans="1:8">
      <c r="A16" t="s">
        <v>19</v>
      </c>
      <c r="B16">
        <v>2</v>
      </c>
      <c r="C16">
        <v>2</v>
      </c>
      <c r="D16" s="1">
        <f t="shared" si="0"/>
        <v>50</v>
      </c>
      <c r="E16">
        <v>740</v>
      </c>
      <c r="F16">
        <v>419</v>
      </c>
      <c r="G16" s="1">
        <f t="shared" si="1"/>
        <v>63.848144952545297</v>
      </c>
      <c r="H16" s="12">
        <v>0.62359880000000001</v>
      </c>
    </row>
    <row r="17" spans="1:8">
      <c r="A17" t="s">
        <v>20</v>
      </c>
      <c r="B17">
        <v>15</v>
      </c>
      <c r="C17">
        <v>7</v>
      </c>
      <c r="D17" s="1">
        <f t="shared" si="0"/>
        <v>68.181818181818173</v>
      </c>
      <c r="E17">
        <v>1370</v>
      </c>
      <c r="F17">
        <v>671</v>
      </c>
      <c r="G17" s="1">
        <f t="shared" si="1"/>
        <v>67.123958843704074</v>
      </c>
      <c r="H17" s="12">
        <v>1</v>
      </c>
    </row>
    <row r="18" spans="1:8">
      <c r="A18" t="s">
        <v>22</v>
      </c>
      <c r="B18">
        <v>15</v>
      </c>
      <c r="C18">
        <v>36</v>
      </c>
      <c r="D18" s="1">
        <f t="shared" si="0"/>
        <v>29.411764705882355</v>
      </c>
      <c r="E18">
        <v>1516</v>
      </c>
      <c r="F18">
        <v>5754</v>
      </c>
      <c r="G18" s="1">
        <f t="shared" si="1"/>
        <v>20.852819807427785</v>
      </c>
      <c r="H18" s="12">
        <v>9.4658199999999998E-2</v>
      </c>
    </row>
    <row r="19" spans="1:8">
      <c r="A19" t="s">
        <v>23</v>
      </c>
      <c r="B19">
        <v>98</v>
      </c>
      <c r="C19">
        <v>3</v>
      </c>
      <c r="D19" s="1">
        <f t="shared" si="0"/>
        <v>97.029702970297024</v>
      </c>
      <c r="E19">
        <v>7306</v>
      </c>
      <c r="F19">
        <v>178</v>
      </c>
      <c r="G19" s="1">
        <f t="shared" si="1"/>
        <v>97.621592731159808</v>
      </c>
      <c r="H19" s="12">
        <v>0.43254860000000001</v>
      </c>
    </row>
    <row r="20" spans="1:8">
      <c r="A20" t="s">
        <v>24</v>
      </c>
      <c r="B20">
        <v>23</v>
      </c>
      <c r="C20">
        <v>33</v>
      </c>
      <c r="D20" s="1">
        <f t="shared" si="0"/>
        <v>41.071428571428569</v>
      </c>
      <c r="E20">
        <v>1191</v>
      </c>
      <c r="F20">
        <v>4102</v>
      </c>
      <c r="G20" s="1">
        <f t="shared" si="1"/>
        <v>22.501416965803891</v>
      </c>
      <c r="H20" s="2">
        <v>1.4387E-3</v>
      </c>
    </row>
    <row r="21" spans="1:8">
      <c r="A21" t="s">
        <v>25</v>
      </c>
      <c r="B21">
        <v>6</v>
      </c>
      <c r="C21">
        <v>0</v>
      </c>
      <c r="D21" s="1">
        <f t="shared" si="0"/>
        <v>100</v>
      </c>
      <c r="E21">
        <v>469</v>
      </c>
      <c r="F21">
        <v>40</v>
      </c>
      <c r="G21" s="1">
        <f t="shared" si="1"/>
        <v>92.141453831041247</v>
      </c>
      <c r="H21" s="12">
        <v>1</v>
      </c>
    </row>
    <row r="22" spans="1:8">
      <c r="A22" t="s">
        <v>26</v>
      </c>
      <c r="B22">
        <v>5</v>
      </c>
      <c r="C22">
        <v>2</v>
      </c>
      <c r="D22" s="1">
        <f t="shared" si="0"/>
        <v>71.428571428571431</v>
      </c>
      <c r="E22">
        <v>132</v>
      </c>
      <c r="F22">
        <v>230</v>
      </c>
      <c r="G22" s="1">
        <f t="shared" si="1"/>
        <v>36.464088397790057</v>
      </c>
      <c r="H22" s="12">
        <v>0.1077453</v>
      </c>
    </row>
    <row r="23" spans="1:8">
      <c r="A23" t="s">
        <v>27</v>
      </c>
      <c r="B23">
        <v>0</v>
      </c>
      <c r="C23">
        <v>50</v>
      </c>
      <c r="D23" s="1">
        <f t="shared" si="0"/>
        <v>0</v>
      </c>
      <c r="E23">
        <v>9</v>
      </c>
      <c r="F23">
        <v>429</v>
      </c>
      <c r="G23" s="1">
        <f t="shared" si="1"/>
        <v>2.054794520547945</v>
      </c>
      <c r="H23" s="12">
        <v>1</v>
      </c>
    </row>
    <row r="24" spans="1:8">
      <c r="A24" t="s">
        <v>28</v>
      </c>
      <c r="B24">
        <v>21</v>
      </c>
      <c r="C24">
        <v>85</v>
      </c>
      <c r="D24" s="1">
        <f t="shared" si="0"/>
        <v>19.811320754716981</v>
      </c>
      <c r="E24">
        <v>417</v>
      </c>
      <c r="F24">
        <v>1133</v>
      </c>
      <c r="G24" s="1">
        <f t="shared" si="1"/>
        <v>26.903225806451616</v>
      </c>
      <c r="H24" s="12">
        <v>0.96389000000000002</v>
      </c>
    </row>
    <row r="25" spans="1:8">
      <c r="A25" t="s">
        <v>29</v>
      </c>
      <c r="B25">
        <v>35</v>
      </c>
      <c r="C25">
        <v>4</v>
      </c>
      <c r="D25" s="1">
        <f t="shared" si="0"/>
        <v>89.743589743589752</v>
      </c>
      <c r="E25">
        <v>448</v>
      </c>
      <c r="F25">
        <v>2</v>
      </c>
      <c r="G25" s="1">
        <f t="shared" si="1"/>
        <v>99.555555555555557</v>
      </c>
      <c r="H25" s="2">
        <v>2.73E-5</v>
      </c>
    </row>
    <row r="26" spans="1:8">
      <c r="A26" t="s">
        <v>30</v>
      </c>
      <c r="B26">
        <v>5</v>
      </c>
      <c r="C26">
        <v>0</v>
      </c>
      <c r="D26" s="1">
        <f t="shared" si="0"/>
        <v>100</v>
      </c>
      <c r="E26">
        <v>274</v>
      </c>
      <c r="F26">
        <v>11</v>
      </c>
      <c r="G26" s="1">
        <f t="shared" si="1"/>
        <v>96.140350877192986</v>
      </c>
      <c r="H26" s="12">
        <v>1</v>
      </c>
    </row>
    <row r="27" spans="1:8">
      <c r="A27" t="s">
        <v>31</v>
      </c>
      <c r="B27">
        <v>19</v>
      </c>
      <c r="C27">
        <v>4</v>
      </c>
      <c r="D27" s="1">
        <f t="shared" si="0"/>
        <v>82.608695652173907</v>
      </c>
      <c r="E27">
        <v>254</v>
      </c>
      <c r="F27">
        <v>20</v>
      </c>
      <c r="G27" s="1">
        <f t="shared" si="1"/>
        <v>92.700729927007302</v>
      </c>
      <c r="H27" s="12">
        <v>8.2552100000000003E-2</v>
      </c>
    </row>
    <row r="29" spans="1:8">
      <c r="A29" t="s">
        <v>0</v>
      </c>
      <c r="B29" t="s">
        <v>49</v>
      </c>
      <c r="C29" t="s">
        <v>50</v>
      </c>
      <c r="D29" s="10" t="s">
        <v>54</v>
      </c>
      <c r="E29" t="s">
        <v>4</v>
      </c>
      <c r="F29" t="s">
        <v>5</v>
      </c>
      <c r="G29" t="s">
        <v>6</v>
      </c>
      <c r="H29" t="s">
        <v>7</v>
      </c>
    </row>
    <row r="30" spans="1:8">
      <c r="A30" t="s">
        <v>51</v>
      </c>
      <c r="B30">
        <v>4</v>
      </c>
      <c r="C30">
        <v>24</v>
      </c>
      <c r="D30" s="3">
        <f>4/28*100</f>
        <v>14.285714285714285</v>
      </c>
      <c r="E30">
        <v>105</v>
      </c>
      <c r="F30">
        <v>230</v>
      </c>
      <c r="G30" s="3">
        <v>31.3</v>
      </c>
      <c r="H30" s="12">
        <v>6.4879494667880705E-2</v>
      </c>
    </row>
    <row r="31" spans="1:8">
      <c r="A31" t="s">
        <v>52</v>
      </c>
      <c r="B31">
        <v>10</v>
      </c>
      <c r="C31">
        <v>21</v>
      </c>
      <c r="D31" s="3">
        <f>10/31*100</f>
        <v>32.258064516129032</v>
      </c>
      <c r="E31">
        <v>299</v>
      </c>
      <c r="F31" s="11">
        <v>954</v>
      </c>
      <c r="G31">
        <v>23.9</v>
      </c>
      <c r="H31" s="12">
        <v>0.29190651481262703</v>
      </c>
    </row>
    <row r="32" spans="1:8">
      <c r="A32" t="s">
        <v>53</v>
      </c>
      <c r="B32">
        <v>7</v>
      </c>
      <c r="C32">
        <v>7</v>
      </c>
      <c r="D32" s="3">
        <f>B32/14*100</f>
        <v>50</v>
      </c>
      <c r="E32">
        <v>242</v>
      </c>
      <c r="F32" s="11">
        <v>349</v>
      </c>
      <c r="G32">
        <v>40.9</v>
      </c>
      <c r="H32" s="12">
        <v>0.58941830808079299</v>
      </c>
    </row>
    <row r="33" spans="6:6">
      <c r="F33" s="9"/>
    </row>
    <row r="34" spans="6:6">
      <c r="F34" s="9"/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7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45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3</v>
      </c>
      <c r="C4">
        <v>5</v>
      </c>
      <c r="D4" s="1">
        <f>B4/(B4+C4)*100</f>
        <v>37.5</v>
      </c>
      <c r="E4">
        <v>8</v>
      </c>
      <c r="F4">
        <v>7</v>
      </c>
      <c r="G4" s="1">
        <f>E4/(E4+F4)*100</f>
        <v>53.333333333333336</v>
      </c>
      <c r="H4" s="12">
        <v>0.48582069999999999</v>
      </c>
    </row>
    <row r="5" spans="1:8">
      <c r="A5" t="s">
        <v>9</v>
      </c>
      <c r="B5">
        <v>19</v>
      </c>
      <c r="C5">
        <v>15</v>
      </c>
      <c r="D5" s="1">
        <f t="shared" ref="D5:D17" si="0">B5/(B5+C5)*100</f>
        <v>55.882352941176471</v>
      </c>
      <c r="E5">
        <v>264</v>
      </c>
      <c r="F5">
        <v>209</v>
      </c>
      <c r="G5" s="1">
        <f t="shared" ref="G5:G17" si="1">E5/(E5+F5)*100</f>
        <v>55.813953488372093</v>
      </c>
      <c r="H5" s="12">
        <v>1</v>
      </c>
    </row>
    <row r="6" spans="1:8">
      <c r="A6" t="s">
        <v>12</v>
      </c>
      <c r="B6">
        <v>3</v>
      </c>
      <c r="C6">
        <v>4</v>
      </c>
      <c r="D6" s="1">
        <f t="shared" si="0"/>
        <v>42.857142857142854</v>
      </c>
      <c r="E6">
        <v>535</v>
      </c>
      <c r="F6">
        <v>331</v>
      </c>
      <c r="G6" s="1">
        <f t="shared" si="1"/>
        <v>61.778290993071593</v>
      </c>
      <c r="H6" s="12">
        <v>0.43925320000000001</v>
      </c>
    </row>
    <row r="7" spans="1:8">
      <c r="A7" t="s">
        <v>14</v>
      </c>
      <c r="B7">
        <v>1</v>
      </c>
      <c r="C7">
        <v>7</v>
      </c>
      <c r="D7" s="1">
        <f t="shared" si="0"/>
        <v>12.5</v>
      </c>
      <c r="E7">
        <v>10</v>
      </c>
      <c r="F7">
        <v>219</v>
      </c>
      <c r="G7" s="1">
        <f t="shared" si="1"/>
        <v>4.3668122270742353</v>
      </c>
      <c r="H7" s="12">
        <v>0.30055549999999998</v>
      </c>
    </row>
    <row r="8" spans="1:8">
      <c r="A8" t="s">
        <v>15</v>
      </c>
      <c r="B8">
        <v>7</v>
      </c>
      <c r="C8">
        <v>6</v>
      </c>
      <c r="D8" s="1">
        <f t="shared" si="0"/>
        <v>53.846153846153847</v>
      </c>
      <c r="E8">
        <v>596</v>
      </c>
      <c r="F8">
        <v>581</v>
      </c>
      <c r="G8" s="1">
        <f t="shared" si="1"/>
        <v>50.637213254035686</v>
      </c>
      <c r="H8" s="12">
        <v>1</v>
      </c>
    </row>
    <row r="9" spans="1:8">
      <c r="A9" t="s">
        <v>17</v>
      </c>
      <c r="B9">
        <v>15</v>
      </c>
      <c r="C9">
        <v>13</v>
      </c>
      <c r="D9" s="1">
        <f t="shared" si="0"/>
        <v>53.571428571428569</v>
      </c>
      <c r="E9">
        <v>164</v>
      </c>
      <c r="F9">
        <v>163</v>
      </c>
      <c r="G9" s="1">
        <f t="shared" si="1"/>
        <v>50.15290519877675</v>
      </c>
      <c r="H9" s="12">
        <v>0.85057280000000002</v>
      </c>
    </row>
    <row r="10" spans="1:8">
      <c r="A10" t="s">
        <v>19</v>
      </c>
      <c r="B10">
        <v>0</v>
      </c>
      <c r="C10">
        <v>2</v>
      </c>
      <c r="D10" s="1">
        <f t="shared" si="0"/>
        <v>0</v>
      </c>
      <c r="E10">
        <v>196</v>
      </c>
      <c r="F10">
        <v>26</v>
      </c>
      <c r="G10" s="1">
        <f t="shared" si="1"/>
        <v>88.288288288288285</v>
      </c>
      <c r="H10" s="2">
        <v>1.37124E-2</v>
      </c>
    </row>
    <row r="11" spans="1:8">
      <c r="A11" t="s">
        <v>20</v>
      </c>
      <c r="B11">
        <v>3</v>
      </c>
      <c r="C11">
        <v>6</v>
      </c>
      <c r="D11" s="1">
        <f t="shared" si="0"/>
        <v>33.333333333333329</v>
      </c>
      <c r="E11">
        <v>253</v>
      </c>
      <c r="F11">
        <v>211</v>
      </c>
      <c r="G11" s="1">
        <f t="shared" si="1"/>
        <v>54.525862068965516</v>
      </c>
      <c r="H11" s="12">
        <v>0.31615579999999999</v>
      </c>
    </row>
    <row r="12" spans="1:8">
      <c r="A12" t="s">
        <v>22</v>
      </c>
      <c r="B12">
        <v>1</v>
      </c>
      <c r="C12">
        <v>0</v>
      </c>
      <c r="D12" s="1">
        <f t="shared" si="0"/>
        <v>100</v>
      </c>
      <c r="E12">
        <v>14</v>
      </c>
      <c r="F12">
        <v>10</v>
      </c>
      <c r="G12" s="1">
        <f t="shared" si="1"/>
        <v>58.333333333333336</v>
      </c>
      <c r="H12" s="12">
        <v>1</v>
      </c>
    </row>
    <row r="13" spans="1:8">
      <c r="A13" t="s">
        <v>24</v>
      </c>
      <c r="B13">
        <v>2</v>
      </c>
      <c r="C13">
        <v>4</v>
      </c>
      <c r="D13" s="1">
        <f t="shared" si="0"/>
        <v>33.333333333333329</v>
      </c>
      <c r="E13">
        <v>201</v>
      </c>
      <c r="F13">
        <v>142</v>
      </c>
      <c r="G13" s="1">
        <f t="shared" si="1"/>
        <v>58.600583090379011</v>
      </c>
      <c r="H13" s="12">
        <v>0.23960690000000001</v>
      </c>
    </row>
    <row r="14" spans="1:8">
      <c r="A14" t="s">
        <v>25</v>
      </c>
      <c r="B14">
        <v>2</v>
      </c>
      <c r="C14">
        <v>11</v>
      </c>
      <c r="D14" s="1">
        <f t="shared" si="0"/>
        <v>15.384615384615385</v>
      </c>
      <c r="E14">
        <v>129</v>
      </c>
      <c r="F14">
        <v>98</v>
      </c>
      <c r="G14" s="1">
        <f t="shared" si="1"/>
        <v>56.828193832599119</v>
      </c>
      <c r="H14" s="2">
        <v>3.4174000000000001E-3</v>
      </c>
    </row>
    <row r="15" spans="1:8">
      <c r="A15" t="s">
        <v>26</v>
      </c>
      <c r="B15">
        <v>3</v>
      </c>
      <c r="C15">
        <v>8</v>
      </c>
      <c r="D15" s="1">
        <f t="shared" si="0"/>
        <v>27.27272727272727</v>
      </c>
      <c r="E15">
        <v>267</v>
      </c>
      <c r="F15">
        <v>235</v>
      </c>
      <c r="G15" s="1">
        <f t="shared" si="1"/>
        <v>53.187250996015933</v>
      </c>
      <c r="H15" s="12">
        <v>0.12858629999999999</v>
      </c>
    </row>
    <row r="16" spans="1:8">
      <c r="A16" t="s">
        <v>30</v>
      </c>
      <c r="B16">
        <v>0</v>
      </c>
      <c r="C16">
        <v>2</v>
      </c>
      <c r="D16" s="1">
        <f t="shared" si="0"/>
        <v>0</v>
      </c>
      <c r="E16">
        <v>0</v>
      </c>
      <c r="F16">
        <v>6</v>
      </c>
      <c r="G16" s="1">
        <f t="shared" si="1"/>
        <v>0</v>
      </c>
      <c r="H16" s="15"/>
    </row>
    <row r="17" spans="1:8">
      <c r="A17" t="s">
        <v>31</v>
      </c>
      <c r="B17">
        <v>2</v>
      </c>
      <c r="C17">
        <v>2</v>
      </c>
      <c r="D17" s="1">
        <f t="shared" si="0"/>
        <v>50</v>
      </c>
      <c r="E17">
        <v>124</v>
      </c>
      <c r="F17">
        <v>51</v>
      </c>
      <c r="G17" s="1">
        <f t="shared" si="1"/>
        <v>70.857142857142847</v>
      </c>
      <c r="H17" s="12">
        <v>0.58528190000000002</v>
      </c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7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</row>
    <row r="2" spans="1:8">
      <c r="A2" s="5" t="s">
        <v>46</v>
      </c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1</v>
      </c>
      <c r="C4">
        <v>8</v>
      </c>
      <c r="D4" s="1">
        <f>B4/(B4+C4)*100</f>
        <v>11.111111111111111</v>
      </c>
      <c r="E4">
        <v>40</v>
      </c>
      <c r="F4">
        <v>15</v>
      </c>
      <c r="G4" s="1">
        <f>E4/(E4+F4)*100</f>
        <v>72.727272727272734</v>
      </c>
      <c r="H4" s="2">
        <v>2.085E-4</v>
      </c>
    </row>
    <row r="5" spans="1:8">
      <c r="A5" t="s">
        <v>8</v>
      </c>
      <c r="B5">
        <v>3</v>
      </c>
      <c r="C5">
        <v>0</v>
      </c>
      <c r="D5" s="1">
        <f t="shared" ref="D5:D27" si="0">B5/(B5+C5)*100</f>
        <v>100</v>
      </c>
      <c r="E5">
        <v>1079</v>
      </c>
      <c r="F5">
        <v>382</v>
      </c>
      <c r="G5" s="1">
        <f t="shared" ref="G5:G27" si="1">E5/(E5+F5)*100</f>
        <v>73.85352498288843</v>
      </c>
      <c r="H5" s="12">
        <v>0.57214759999999998</v>
      </c>
    </row>
    <row r="6" spans="1:8">
      <c r="A6" t="s">
        <v>9</v>
      </c>
      <c r="B6">
        <v>144</v>
      </c>
      <c r="C6">
        <v>148</v>
      </c>
      <c r="D6" s="1">
        <f t="shared" si="0"/>
        <v>49.315068493150683</v>
      </c>
      <c r="E6">
        <v>1019</v>
      </c>
      <c r="F6">
        <v>272</v>
      </c>
      <c r="G6" s="1">
        <f t="shared" si="1"/>
        <v>78.931061192873742</v>
      </c>
      <c r="H6" s="2">
        <v>6.2900000000000002E-29</v>
      </c>
    </row>
    <row r="7" spans="1:8">
      <c r="A7" t="s">
        <v>10</v>
      </c>
      <c r="B7">
        <v>4</v>
      </c>
      <c r="C7">
        <v>26</v>
      </c>
      <c r="D7" s="1">
        <f t="shared" si="0"/>
        <v>13.333333333333334</v>
      </c>
      <c r="E7">
        <v>3</v>
      </c>
      <c r="F7">
        <v>6</v>
      </c>
      <c r="G7" s="1">
        <f t="shared" si="1"/>
        <v>33.333333333333329</v>
      </c>
      <c r="H7" s="2">
        <v>1.94561E-2</v>
      </c>
    </row>
    <row r="8" spans="1:8">
      <c r="A8" t="s">
        <v>11</v>
      </c>
      <c r="B8">
        <v>47</v>
      </c>
      <c r="C8">
        <v>479</v>
      </c>
      <c r="D8" s="1">
        <f t="shared" si="0"/>
        <v>8.9353612167300387</v>
      </c>
      <c r="E8">
        <v>0</v>
      </c>
      <c r="F8">
        <v>68</v>
      </c>
      <c r="G8" s="1">
        <f t="shared" si="1"/>
        <v>0</v>
      </c>
      <c r="H8" s="15"/>
    </row>
    <row r="9" spans="1:8">
      <c r="A9" t="s">
        <v>12</v>
      </c>
      <c r="B9">
        <v>8</v>
      </c>
      <c r="C9">
        <v>1</v>
      </c>
      <c r="D9" s="1">
        <f t="shared" si="0"/>
        <v>88.888888888888886</v>
      </c>
      <c r="E9">
        <v>47</v>
      </c>
      <c r="F9">
        <v>2</v>
      </c>
      <c r="G9" s="1">
        <f t="shared" si="1"/>
        <v>95.918367346938766</v>
      </c>
      <c r="H9" s="12">
        <v>0.312643</v>
      </c>
    </row>
    <row r="10" spans="1:8">
      <c r="A10" t="s">
        <v>13</v>
      </c>
      <c r="B10">
        <v>8</v>
      </c>
      <c r="C10">
        <v>30</v>
      </c>
      <c r="D10" s="1">
        <f t="shared" si="0"/>
        <v>21.052631578947366</v>
      </c>
      <c r="E10">
        <v>4</v>
      </c>
      <c r="F10">
        <v>77</v>
      </c>
      <c r="G10" s="1">
        <f t="shared" si="1"/>
        <v>4.9382716049382713</v>
      </c>
      <c r="H10" s="2">
        <v>4.5649999999999998E-4</v>
      </c>
    </row>
    <row r="11" spans="1:8">
      <c r="A11" t="s">
        <v>14</v>
      </c>
      <c r="B11">
        <v>16</v>
      </c>
      <c r="C11">
        <v>115</v>
      </c>
      <c r="D11" s="1">
        <f t="shared" si="0"/>
        <v>12.213740458015266</v>
      </c>
      <c r="E11">
        <v>559</v>
      </c>
      <c r="F11">
        <v>8396</v>
      </c>
      <c r="G11" s="1">
        <f t="shared" si="1"/>
        <v>6.2423227247347848</v>
      </c>
      <c r="H11" s="2">
        <v>7.7825000000000004E-3</v>
      </c>
    </row>
    <row r="12" spans="1:8">
      <c r="A12" t="s">
        <v>15</v>
      </c>
      <c r="B12">
        <v>10</v>
      </c>
      <c r="C12">
        <v>16</v>
      </c>
      <c r="D12" s="1">
        <f t="shared" si="0"/>
        <v>38.461538461538467</v>
      </c>
      <c r="E12">
        <v>992</v>
      </c>
      <c r="F12">
        <v>1329</v>
      </c>
      <c r="G12" s="1">
        <f t="shared" si="1"/>
        <v>42.740198190435159</v>
      </c>
      <c r="H12" s="12">
        <v>0.73631230000000003</v>
      </c>
    </row>
    <row r="13" spans="1:8">
      <c r="A13" t="s">
        <v>16</v>
      </c>
      <c r="B13">
        <v>23</v>
      </c>
      <c r="C13">
        <v>2</v>
      </c>
      <c r="D13" s="1">
        <f t="shared" si="0"/>
        <v>92</v>
      </c>
      <c r="E13">
        <v>16</v>
      </c>
      <c r="F13">
        <v>1</v>
      </c>
      <c r="G13" s="1">
        <f t="shared" si="1"/>
        <v>94.117647058823522</v>
      </c>
      <c r="H13" s="12">
        <v>0.65669239999999995</v>
      </c>
    </row>
    <row r="14" spans="1:8">
      <c r="A14" t="s">
        <v>17</v>
      </c>
      <c r="B14">
        <v>79</v>
      </c>
      <c r="C14">
        <v>12</v>
      </c>
      <c r="D14" s="1">
        <f t="shared" si="0"/>
        <v>86.813186813186817</v>
      </c>
      <c r="E14">
        <v>255</v>
      </c>
      <c r="F14">
        <v>13</v>
      </c>
      <c r="G14" s="1">
        <f t="shared" si="1"/>
        <v>95.149253731343293</v>
      </c>
      <c r="H14" s="2">
        <v>1.5028000000000001E-3</v>
      </c>
    </row>
    <row r="15" spans="1:8">
      <c r="A15" t="s">
        <v>18</v>
      </c>
      <c r="B15">
        <v>2</v>
      </c>
      <c r="C15">
        <v>0</v>
      </c>
      <c r="D15" s="1">
        <f t="shared" si="0"/>
        <v>100</v>
      </c>
      <c r="E15">
        <v>209</v>
      </c>
      <c r="F15">
        <v>230</v>
      </c>
      <c r="G15" s="1">
        <f t="shared" si="1"/>
        <v>47.608200455580871</v>
      </c>
      <c r="H15" s="12">
        <v>0.22667119999999999</v>
      </c>
    </row>
    <row r="16" spans="1:8">
      <c r="A16" t="s">
        <v>19</v>
      </c>
      <c r="B16">
        <v>15</v>
      </c>
      <c r="C16">
        <v>6</v>
      </c>
      <c r="D16" s="1">
        <f t="shared" si="0"/>
        <v>71.428571428571431</v>
      </c>
      <c r="E16">
        <v>2198</v>
      </c>
      <c r="F16">
        <v>299</v>
      </c>
      <c r="G16" s="1">
        <f t="shared" si="1"/>
        <v>88.025630756908285</v>
      </c>
      <c r="H16" s="2">
        <v>3.2466700000000001E-2</v>
      </c>
    </row>
    <row r="17" spans="1:8">
      <c r="A17" t="s">
        <v>20</v>
      </c>
      <c r="B17">
        <v>46</v>
      </c>
      <c r="C17">
        <v>30</v>
      </c>
      <c r="D17" s="1">
        <f t="shared" si="0"/>
        <v>60.526315789473685</v>
      </c>
      <c r="E17">
        <v>817</v>
      </c>
      <c r="F17">
        <v>385</v>
      </c>
      <c r="G17" s="1">
        <f t="shared" si="1"/>
        <v>67.970049916805323</v>
      </c>
      <c r="H17" s="12">
        <v>0.1765379</v>
      </c>
    </row>
    <row r="18" spans="1:8">
      <c r="A18" t="s">
        <v>22</v>
      </c>
      <c r="B18">
        <v>2</v>
      </c>
      <c r="C18">
        <v>5</v>
      </c>
      <c r="D18" s="1">
        <f t="shared" si="0"/>
        <v>28.571428571428569</v>
      </c>
      <c r="E18">
        <v>2364</v>
      </c>
      <c r="F18">
        <v>1742</v>
      </c>
      <c r="G18" s="1">
        <f t="shared" si="1"/>
        <v>57.574281539210915</v>
      </c>
      <c r="H18" s="12">
        <v>0.1426636</v>
      </c>
    </row>
    <row r="19" spans="1:8">
      <c r="A19" t="s">
        <v>23</v>
      </c>
      <c r="B19">
        <v>18</v>
      </c>
      <c r="C19">
        <v>2</v>
      </c>
      <c r="D19" s="1">
        <f t="shared" si="0"/>
        <v>90</v>
      </c>
      <c r="E19">
        <v>248</v>
      </c>
      <c r="F19">
        <v>23</v>
      </c>
      <c r="G19" s="1">
        <f t="shared" si="1"/>
        <v>91.512915129151295</v>
      </c>
      <c r="H19" s="12">
        <v>0.68534079999999997</v>
      </c>
    </row>
    <row r="20" spans="1:8">
      <c r="A20" t="s">
        <v>24</v>
      </c>
      <c r="B20">
        <v>28</v>
      </c>
      <c r="C20">
        <v>7</v>
      </c>
      <c r="D20" s="1">
        <f t="shared" si="0"/>
        <v>80</v>
      </c>
      <c r="E20">
        <v>1323</v>
      </c>
      <c r="F20">
        <v>438</v>
      </c>
      <c r="G20" s="1">
        <f t="shared" si="1"/>
        <v>75.127768313458262</v>
      </c>
      <c r="H20" s="12">
        <v>0.69547599999999998</v>
      </c>
    </row>
    <row r="21" spans="1:8">
      <c r="A21" t="s">
        <v>25</v>
      </c>
      <c r="B21">
        <v>24</v>
      </c>
      <c r="C21">
        <v>4</v>
      </c>
      <c r="D21" s="1">
        <f t="shared" si="0"/>
        <v>85.714285714285708</v>
      </c>
      <c r="E21">
        <v>1097</v>
      </c>
      <c r="F21">
        <v>171</v>
      </c>
      <c r="G21" s="1">
        <f t="shared" si="1"/>
        <v>86.514195583596205</v>
      </c>
      <c r="H21" s="12">
        <v>0.53346099999999996</v>
      </c>
    </row>
    <row r="22" spans="1:8">
      <c r="A22" t="s">
        <v>26</v>
      </c>
      <c r="B22">
        <v>5</v>
      </c>
      <c r="C22">
        <v>5</v>
      </c>
      <c r="D22" s="1">
        <f t="shared" si="0"/>
        <v>50</v>
      </c>
      <c r="E22">
        <v>157</v>
      </c>
      <c r="F22">
        <v>314</v>
      </c>
      <c r="G22" s="1">
        <f t="shared" si="1"/>
        <v>33.333333333333329</v>
      </c>
      <c r="H22" s="12">
        <v>0.31714799999999999</v>
      </c>
    </row>
    <row r="23" spans="1:8">
      <c r="A23" t="s">
        <v>27</v>
      </c>
      <c r="B23">
        <v>5</v>
      </c>
      <c r="C23">
        <v>33</v>
      </c>
      <c r="D23" s="1">
        <f t="shared" si="0"/>
        <v>13.157894736842104</v>
      </c>
      <c r="E23">
        <v>19</v>
      </c>
      <c r="F23">
        <v>31</v>
      </c>
      <c r="G23" s="1">
        <f t="shared" si="1"/>
        <v>38</v>
      </c>
      <c r="H23" s="2">
        <v>1.2024E-3</v>
      </c>
    </row>
    <row r="24" spans="1:8">
      <c r="A24" t="s">
        <v>28</v>
      </c>
      <c r="B24">
        <v>52</v>
      </c>
      <c r="C24">
        <v>134</v>
      </c>
      <c r="D24" s="1">
        <f t="shared" si="0"/>
        <v>27.956989247311824</v>
      </c>
      <c r="E24">
        <v>65</v>
      </c>
      <c r="F24">
        <v>92</v>
      </c>
      <c r="G24" s="1">
        <f t="shared" si="1"/>
        <v>41.401273885350321</v>
      </c>
      <c r="H24" s="2">
        <v>1.818E-4</v>
      </c>
    </row>
    <row r="25" spans="1:8">
      <c r="A25" t="s">
        <v>29</v>
      </c>
      <c r="B25">
        <v>69</v>
      </c>
      <c r="C25">
        <v>6</v>
      </c>
      <c r="D25" s="1">
        <f t="shared" si="0"/>
        <v>92</v>
      </c>
      <c r="E25">
        <v>244</v>
      </c>
      <c r="F25">
        <v>16</v>
      </c>
      <c r="G25" s="1">
        <f t="shared" si="1"/>
        <v>93.84615384615384</v>
      </c>
      <c r="H25" s="12">
        <v>0.3141776</v>
      </c>
    </row>
    <row r="26" spans="1:8">
      <c r="A26" t="s">
        <v>30</v>
      </c>
      <c r="B26">
        <v>41</v>
      </c>
      <c r="C26">
        <v>16</v>
      </c>
      <c r="D26" s="1">
        <f t="shared" si="0"/>
        <v>71.929824561403507</v>
      </c>
      <c r="E26">
        <v>43</v>
      </c>
      <c r="F26">
        <v>17</v>
      </c>
      <c r="G26" s="1">
        <f t="shared" si="1"/>
        <v>71.666666666666671</v>
      </c>
      <c r="H26" s="12">
        <v>1</v>
      </c>
    </row>
    <row r="27" spans="1:8">
      <c r="A27" t="s">
        <v>31</v>
      </c>
      <c r="B27">
        <v>30</v>
      </c>
      <c r="C27">
        <v>1</v>
      </c>
      <c r="D27" s="1">
        <f t="shared" si="0"/>
        <v>96.774193548387103</v>
      </c>
      <c r="E27">
        <v>208</v>
      </c>
      <c r="F27">
        <v>0</v>
      </c>
      <c r="G27" s="1">
        <f t="shared" si="1"/>
        <v>100</v>
      </c>
      <c r="H27" s="12"/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7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47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76</v>
      </c>
      <c r="C4">
        <v>47</v>
      </c>
      <c r="D4" s="1">
        <f>B4/(B4+C4)*100</f>
        <v>61.788617886178862</v>
      </c>
      <c r="E4">
        <v>40</v>
      </c>
      <c r="F4">
        <v>15</v>
      </c>
      <c r="G4" s="1">
        <f>E4/(E4+F4)*100</f>
        <v>72.727272727272734</v>
      </c>
      <c r="H4" s="2">
        <v>8.2804999999999997E-3</v>
      </c>
    </row>
    <row r="5" spans="1:8">
      <c r="A5" t="s">
        <v>8</v>
      </c>
      <c r="B5">
        <v>9</v>
      </c>
      <c r="C5">
        <v>8</v>
      </c>
      <c r="D5" s="1">
        <f t="shared" ref="D5:D27" si="0">B5/(B5+C5)*100</f>
        <v>52.941176470588239</v>
      </c>
      <c r="E5">
        <v>1079</v>
      </c>
      <c r="F5">
        <v>382</v>
      </c>
      <c r="G5" s="1">
        <f t="shared" ref="G5:G27" si="1">E5/(E5+F5)*100</f>
        <v>73.85352498288843</v>
      </c>
      <c r="H5" s="12">
        <v>5.7237799999999998E-2</v>
      </c>
    </row>
    <row r="6" spans="1:8">
      <c r="A6" t="s">
        <v>9</v>
      </c>
      <c r="B6">
        <v>140</v>
      </c>
      <c r="C6">
        <v>108</v>
      </c>
      <c r="D6" s="1">
        <f t="shared" si="0"/>
        <v>56.451612903225815</v>
      </c>
      <c r="E6">
        <v>1019</v>
      </c>
      <c r="F6">
        <v>272</v>
      </c>
      <c r="G6" s="1">
        <f t="shared" si="1"/>
        <v>78.931061192873742</v>
      </c>
      <c r="H6" s="2">
        <v>1.94E-15</v>
      </c>
    </row>
    <row r="7" spans="1:8">
      <c r="A7" t="s">
        <v>10</v>
      </c>
      <c r="B7">
        <v>26</v>
      </c>
      <c r="C7">
        <v>32</v>
      </c>
      <c r="D7" s="1">
        <f t="shared" si="0"/>
        <v>44.827586206896555</v>
      </c>
      <c r="E7">
        <v>3</v>
      </c>
      <c r="F7">
        <v>6</v>
      </c>
      <c r="G7" s="1">
        <f t="shared" si="1"/>
        <v>33.333333333333329</v>
      </c>
      <c r="H7" s="12">
        <v>7.0280099999999998E-2</v>
      </c>
    </row>
    <row r="8" spans="1:8">
      <c r="A8" t="s">
        <v>11</v>
      </c>
      <c r="B8">
        <v>182</v>
      </c>
      <c r="C8">
        <v>295</v>
      </c>
      <c r="D8" s="1">
        <f t="shared" si="0"/>
        <v>38.155136268343817</v>
      </c>
      <c r="E8">
        <v>0</v>
      </c>
      <c r="F8">
        <v>68</v>
      </c>
      <c r="G8" s="1">
        <f t="shared" si="1"/>
        <v>0</v>
      </c>
      <c r="H8" s="2"/>
    </row>
    <row r="9" spans="1:8">
      <c r="A9" t="s">
        <v>12</v>
      </c>
      <c r="B9">
        <v>95</v>
      </c>
      <c r="C9">
        <v>30</v>
      </c>
      <c r="D9" s="1">
        <f t="shared" si="0"/>
        <v>76</v>
      </c>
      <c r="E9">
        <v>47</v>
      </c>
      <c r="F9">
        <v>2</v>
      </c>
      <c r="G9" s="1">
        <f t="shared" si="1"/>
        <v>95.918367346938766</v>
      </c>
      <c r="H9" s="2">
        <v>3.1499999999999999E-15</v>
      </c>
    </row>
    <row r="10" spans="1:8">
      <c r="A10" t="s">
        <v>13</v>
      </c>
      <c r="B10">
        <v>13</v>
      </c>
      <c r="C10">
        <v>18</v>
      </c>
      <c r="D10" s="1">
        <f t="shared" si="0"/>
        <v>41.935483870967744</v>
      </c>
      <c r="E10">
        <v>4</v>
      </c>
      <c r="F10">
        <v>77</v>
      </c>
      <c r="G10" s="1">
        <f t="shared" si="1"/>
        <v>4.9382716049382713</v>
      </c>
      <c r="H10" s="2">
        <v>9.2600000000000001E-10</v>
      </c>
    </row>
    <row r="11" spans="1:8">
      <c r="A11" t="s">
        <v>14</v>
      </c>
      <c r="B11">
        <v>13</v>
      </c>
      <c r="C11">
        <v>88</v>
      </c>
      <c r="D11" s="1">
        <f t="shared" si="0"/>
        <v>12.871287128712872</v>
      </c>
      <c r="E11">
        <v>559</v>
      </c>
      <c r="F11">
        <v>8396</v>
      </c>
      <c r="G11" s="1">
        <f t="shared" si="1"/>
        <v>6.2423227247347848</v>
      </c>
      <c r="H11" s="2">
        <v>1.0189200000000001E-2</v>
      </c>
    </row>
    <row r="12" spans="1:8">
      <c r="A12" t="s">
        <v>15</v>
      </c>
      <c r="B12">
        <v>10</v>
      </c>
      <c r="C12">
        <v>20</v>
      </c>
      <c r="D12" s="1">
        <f t="shared" si="0"/>
        <v>33.333333333333329</v>
      </c>
      <c r="E12">
        <v>992</v>
      </c>
      <c r="F12">
        <v>1329</v>
      </c>
      <c r="G12" s="1">
        <f t="shared" si="1"/>
        <v>42.740198190435159</v>
      </c>
      <c r="H12" s="12">
        <v>0.89111260000000003</v>
      </c>
    </row>
    <row r="13" spans="1:8">
      <c r="A13" t="s">
        <v>16</v>
      </c>
      <c r="B13">
        <v>82</v>
      </c>
      <c r="C13">
        <v>13</v>
      </c>
      <c r="D13" s="1">
        <f t="shared" si="0"/>
        <v>86.31578947368422</v>
      </c>
      <c r="E13">
        <v>16</v>
      </c>
      <c r="F13">
        <v>1</v>
      </c>
      <c r="G13" s="1">
        <f t="shared" si="1"/>
        <v>94.117647058823522</v>
      </c>
      <c r="H13" s="2">
        <v>3.7586E-3</v>
      </c>
    </row>
    <row r="14" spans="1:8">
      <c r="A14" t="s">
        <v>17</v>
      </c>
      <c r="B14">
        <v>101</v>
      </c>
      <c r="C14">
        <v>18</v>
      </c>
      <c r="D14" s="1">
        <f t="shared" si="0"/>
        <v>84.87394957983193</v>
      </c>
      <c r="E14">
        <v>255</v>
      </c>
      <c r="F14">
        <v>13</v>
      </c>
      <c r="G14" s="1">
        <f t="shared" si="1"/>
        <v>95.149253731343293</v>
      </c>
      <c r="H14" s="2">
        <v>1.8300000000000001E-5</v>
      </c>
    </row>
    <row r="15" spans="1:8">
      <c r="A15" t="s">
        <v>18</v>
      </c>
      <c r="B15">
        <v>6</v>
      </c>
      <c r="C15">
        <v>1</v>
      </c>
      <c r="D15" s="1">
        <f t="shared" si="0"/>
        <v>85.714285714285708</v>
      </c>
      <c r="E15">
        <v>209</v>
      </c>
      <c r="F15">
        <v>230</v>
      </c>
      <c r="G15" s="1">
        <f t="shared" si="1"/>
        <v>47.608200455580871</v>
      </c>
      <c r="H15" s="12">
        <v>5.90882E-2</v>
      </c>
    </row>
    <row r="16" spans="1:8">
      <c r="A16" t="s">
        <v>19</v>
      </c>
      <c r="B16">
        <v>14</v>
      </c>
      <c r="C16">
        <v>13</v>
      </c>
      <c r="D16" s="1">
        <f t="shared" si="0"/>
        <v>51.851851851851848</v>
      </c>
      <c r="E16">
        <v>2198</v>
      </c>
      <c r="F16">
        <v>299</v>
      </c>
      <c r="G16" s="1">
        <f t="shared" si="1"/>
        <v>88.025630756908285</v>
      </c>
      <c r="H16" s="2">
        <v>4.0199999999999996E-6</v>
      </c>
    </row>
    <row r="17" spans="1:8">
      <c r="A17" t="s">
        <v>20</v>
      </c>
      <c r="B17">
        <v>9</v>
      </c>
      <c r="C17">
        <v>11</v>
      </c>
      <c r="D17" s="1">
        <f t="shared" si="0"/>
        <v>45</v>
      </c>
      <c r="E17">
        <v>817</v>
      </c>
      <c r="F17">
        <v>385</v>
      </c>
      <c r="G17" s="1">
        <f t="shared" si="1"/>
        <v>67.970049916805323</v>
      </c>
      <c r="H17" s="12">
        <v>5.1426699999999999E-2</v>
      </c>
    </row>
    <row r="18" spans="1:8">
      <c r="A18" t="s">
        <v>22</v>
      </c>
      <c r="B18">
        <v>20</v>
      </c>
      <c r="C18">
        <v>14</v>
      </c>
      <c r="D18" s="1">
        <f t="shared" si="0"/>
        <v>58.82352941176471</v>
      </c>
      <c r="E18">
        <v>2364</v>
      </c>
      <c r="F18">
        <v>1742</v>
      </c>
      <c r="G18" s="1">
        <f t="shared" si="1"/>
        <v>57.574281539210915</v>
      </c>
      <c r="H18" s="12">
        <v>1</v>
      </c>
    </row>
    <row r="19" spans="1:8">
      <c r="A19" t="s">
        <v>23</v>
      </c>
      <c r="B19">
        <v>23</v>
      </c>
      <c r="C19">
        <v>2</v>
      </c>
      <c r="D19" s="1">
        <f t="shared" si="0"/>
        <v>92</v>
      </c>
      <c r="E19">
        <v>248</v>
      </c>
      <c r="F19">
        <v>23</v>
      </c>
      <c r="G19" s="1">
        <f t="shared" si="1"/>
        <v>91.512915129151295</v>
      </c>
      <c r="H19" s="12">
        <v>1</v>
      </c>
    </row>
    <row r="20" spans="1:8">
      <c r="A20" t="s">
        <v>24</v>
      </c>
      <c r="B20">
        <v>4</v>
      </c>
      <c r="C20">
        <v>1</v>
      </c>
      <c r="D20" s="1">
        <f t="shared" si="0"/>
        <v>80</v>
      </c>
      <c r="E20">
        <v>1323</v>
      </c>
      <c r="F20">
        <v>438</v>
      </c>
      <c r="G20" s="1">
        <f t="shared" si="1"/>
        <v>75.127768313458262</v>
      </c>
      <c r="H20" s="12">
        <v>1</v>
      </c>
    </row>
    <row r="21" spans="1:8">
      <c r="A21" t="s">
        <v>25</v>
      </c>
      <c r="B21">
        <v>9</v>
      </c>
      <c r="C21">
        <v>3</v>
      </c>
      <c r="D21" s="1">
        <f t="shared" si="0"/>
        <v>75</v>
      </c>
      <c r="E21">
        <v>1097</v>
      </c>
      <c r="F21">
        <v>171</v>
      </c>
      <c r="G21" s="1">
        <f t="shared" si="1"/>
        <v>86.514195583596205</v>
      </c>
      <c r="H21" s="12">
        <v>0.2135089</v>
      </c>
    </row>
    <row r="22" spans="1:8">
      <c r="A22" t="s">
        <v>26</v>
      </c>
      <c r="B22">
        <v>15</v>
      </c>
      <c r="C22">
        <v>16</v>
      </c>
      <c r="D22" s="1">
        <f t="shared" si="0"/>
        <v>48.387096774193552</v>
      </c>
      <c r="E22">
        <v>157</v>
      </c>
      <c r="F22">
        <v>314</v>
      </c>
      <c r="G22" s="1">
        <f t="shared" si="1"/>
        <v>33.333333333333329</v>
      </c>
      <c r="H22" s="12">
        <v>8.6600700000000003E-2</v>
      </c>
    </row>
    <row r="23" spans="1:8">
      <c r="A23" t="s">
        <v>27</v>
      </c>
      <c r="B23">
        <v>6</v>
      </c>
      <c r="C23">
        <v>35</v>
      </c>
      <c r="D23" s="1">
        <f t="shared" si="0"/>
        <v>14.634146341463413</v>
      </c>
      <c r="E23">
        <v>19</v>
      </c>
      <c r="F23">
        <v>31</v>
      </c>
      <c r="G23" s="1">
        <f t="shared" si="1"/>
        <v>38</v>
      </c>
      <c r="H23" s="2">
        <v>1.8433E-3</v>
      </c>
    </row>
    <row r="24" spans="1:8">
      <c r="A24" t="s">
        <v>28</v>
      </c>
      <c r="B24">
        <v>69</v>
      </c>
      <c r="C24">
        <v>80</v>
      </c>
      <c r="D24" s="1">
        <f t="shared" si="0"/>
        <v>46.308724832214764</v>
      </c>
      <c r="E24">
        <v>65</v>
      </c>
      <c r="F24">
        <v>92</v>
      </c>
      <c r="G24" s="1">
        <f t="shared" si="1"/>
        <v>41.401273885350321</v>
      </c>
      <c r="H24" s="12">
        <v>0.90267600000000003</v>
      </c>
    </row>
    <row r="25" spans="1:8">
      <c r="A25" t="s">
        <v>29</v>
      </c>
      <c r="B25">
        <v>133</v>
      </c>
      <c r="C25">
        <v>22</v>
      </c>
      <c r="D25" s="1">
        <f t="shared" si="0"/>
        <v>85.806451612903217</v>
      </c>
      <c r="E25">
        <v>244</v>
      </c>
      <c r="F25">
        <v>16</v>
      </c>
      <c r="G25" s="1">
        <f t="shared" si="1"/>
        <v>93.84615384615384</v>
      </c>
      <c r="H25" s="2">
        <v>2.7520000000000002E-4</v>
      </c>
    </row>
    <row r="26" spans="1:8">
      <c r="A26" t="s">
        <v>30</v>
      </c>
      <c r="B26">
        <v>66</v>
      </c>
      <c r="C26">
        <v>18</v>
      </c>
      <c r="D26" s="1">
        <f t="shared" si="0"/>
        <v>78.571428571428569</v>
      </c>
      <c r="E26">
        <v>43</v>
      </c>
      <c r="F26">
        <v>17</v>
      </c>
      <c r="G26" s="1">
        <f t="shared" si="1"/>
        <v>71.666666666666671</v>
      </c>
      <c r="H26" s="12">
        <v>0.18318180000000001</v>
      </c>
    </row>
    <row r="27" spans="1:8">
      <c r="A27" t="s">
        <v>31</v>
      </c>
      <c r="B27">
        <v>20</v>
      </c>
      <c r="C27">
        <v>3</v>
      </c>
      <c r="D27" s="1">
        <f t="shared" si="0"/>
        <v>86.956521739130437</v>
      </c>
      <c r="E27">
        <v>208</v>
      </c>
      <c r="F27">
        <v>0</v>
      </c>
      <c r="G27" s="1">
        <f t="shared" si="1"/>
        <v>100</v>
      </c>
      <c r="H27" s="2"/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6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48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8</v>
      </c>
      <c r="C4">
        <v>23</v>
      </c>
      <c r="D4" s="1">
        <f>B4/(B4+C4)*100</f>
        <v>25.806451612903224</v>
      </c>
      <c r="E4">
        <v>2</v>
      </c>
      <c r="F4">
        <v>17</v>
      </c>
      <c r="G4" s="1">
        <f>E4/(E4+F4)*100</f>
        <v>10.526315789473683</v>
      </c>
      <c r="H4" s="2">
        <v>1.2918900000000001E-2</v>
      </c>
    </row>
    <row r="5" spans="1:8">
      <c r="A5" t="s">
        <v>8</v>
      </c>
      <c r="B5">
        <v>3</v>
      </c>
      <c r="C5">
        <v>1</v>
      </c>
      <c r="D5" s="1">
        <f t="shared" ref="D5:D26" si="0">B5/(B5+C5)*100</f>
        <v>75</v>
      </c>
      <c r="E5">
        <v>9</v>
      </c>
      <c r="F5">
        <v>14</v>
      </c>
      <c r="G5" s="1">
        <f t="shared" ref="G5:G26" si="1">E5/(E5+F5)*100</f>
        <v>39.130434782608695</v>
      </c>
      <c r="H5" s="12">
        <v>0.30660530000000003</v>
      </c>
    </row>
    <row r="6" spans="1:8">
      <c r="A6" t="s">
        <v>9</v>
      </c>
      <c r="B6">
        <v>22</v>
      </c>
      <c r="C6">
        <v>26</v>
      </c>
      <c r="D6" s="1">
        <f t="shared" si="0"/>
        <v>45.833333333333329</v>
      </c>
      <c r="E6">
        <v>190</v>
      </c>
      <c r="F6">
        <v>215</v>
      </c>
      <c r="G6" s="1">
        <f t="shared" si="1"/>
        <v>46.913580246913575</v>
      </c>
      <c r="H6" s="12">
        <v>1</v>
      </c>
    </row>
    <row r="7" spans="1:8">
      <c r="A7" t="s">
        <v>10</v>
      </c>
      <c r="B7">
        <v>11</v>
      </c>
      <c r="C7">
        <v>10</v>
      </c>
      <c r="D7" s="1">
        <f t="shared" si="0"/>
        <v>52.380952380952387</v>
      </c>
      <c r="E7">
        <v>4</v>
      </c>
      <c r="F7">
        <v>14</v>
      </c>
      <c r="G7" s="1">
        <f t="shared" si="1"/>
        <v>22.222222222222221</v>
      </c>
      <c r="H7" s="2">
        <v>2.4110999999999998E-3</v>
      </c>
    </row>
    <row r="8" spans="1:8">
      <c r="A8" t="s">
        <v>11</v>
      </c>
      <c r="B8">
        <v>2</v>
      </c>
      <c r="C8">
        <v>6</v>
      </c>
      <c r="D8" s="1">
        <f t="shared" si="0"/>
        <v>25</v>
      </c>
      <c r="E8">
        <v>22</v>
      </c>
      <c r="F8">
        <v>8</v>
      </c>
      <c r="G8" s="1">
        <f t="shared" si="1"/>
        <v>73.333333333333329</v>
      </c>
      <c r="H8" s="2">
        <v>6.0068999999999999E-3</v>
      </c>
    </row>
    <row r="9" spans="1:8">
      <c r="A9" t="s">
        <v>13</v>
      </c>
      <c r="B9">
        <v>3</v>
      </c>
      <c r="C9">
        <v>10</v>
      </c>
      <c r="D9" s="1">
        <f t="shared" si="0"/>
        <v>23.076923076923077</v>
      </c>
      <c r="E9">
        <v>6</v>
      </c>
      <c r="F9">
        <v>2</v>
      </c>
      <c r="G9" s="1">
        <f t="shared" si="1"/>
        <v>75</v>
      </c>
      <c r="H9" s="2">
        <v>1.261E-4</v>
      </c>
    </row>
    <row r="10" spans="1:8">
      <c r="A10" t="s">
        <v>14</v>
      </c>
      <c r="B10">
        <v>6</v>
      </c>
      <c r="C10">
        <v>1</v>
      </c>
      <c r="D10" s="1">
        <f t="shared" si="0"/>
        <v>85.714285714285708</v>
      </c>
      <c r="E10">
        <v>12</v>
      </c>
      <c r="F10">
        <v>57</v>
      </c>
      <c r="G10" s="1">
        <f t="shared" si="1"/>
        <v>17.391304347826086</v>
      </c>
      <c r="H10" s="2">
        <v>1.6469999999999999E-4</v>
      </c>
    </row>
    <row r="11" spans="1:8">
      <c r="A11" t="s">
        <v>15</v>
      </c>
      <c r="B11">
        <v>31</v>
      </c>
      <c r="C11">
        <v>23</v>
      </c>
      <c r="D11" s="1">
        <f t="shared" si="0"/>
        <v>57.407407407407405</v>
      </c>
      <c r="E11">
        <v>354</v>
      </c>
      <c r="F11">
        <v>406</v>
      </c>
      <c r="G11" s="1">
        <f t="shared" si="1"/>
        <v>46.578947368421055</v>
      </c>
      <c r="H11" s="12">
        <v>0.133045</v>
      </c>
    </row>
    <row r="12" spans="1:8">
      <c r="A12" t="s">
        <v>16</v>
      </c>
      <c r="B12">
        <v>39</v>
      </c>
      <c r="C12">
        <v>10</v>
      </c>
      <c r="D12" s="1">
        <f t="shared" si="0"/>
        <v>79.591836734693871</v>
      </c>
      <c r="E12">
        <v>6</v>
      </c>
      <c r="F12">
        <v>1</v>
      </c>
      <c r="G12" s="1">
        <f t="shared" si="1"/>
        <v>85.714285714285708</v>
      </c>
      <c r="H12" s="2">
        <v>0.22008510000000001</v>
      </c>
    </row>
    <row r="13" spans="1:8">
      <c r="A13" t="s">
        <v>17</v>
      </c>
      <c r="B13">
        <v>37</v>
      </c>
      <c r="C13">
        <v>24</v>
      </c>
      <c r="D13" s="1">
        <f t="shared" si="0"/>
        <v>60.655737704918032</v>
      </c>
      <c r="E13">
        <v>165</v>
      </c>
      <c r="F13">
        <v>117</v>
      </c>
      <c r="G13" s="1">
        <f t="shared" si="1"/>
        <v>58.51063829787234</v>
      </c>
      <c r="H13" s="12">
        <v>0.79570260000000004</v>
      </c>
    </row>
    <row r="14" spans="1:8">
      <c r="A14" t="s">
        <v>18</v>
      </c>
      <c r="B14">
        <v>3</v>
      </c>
      <c r="C14">
        <v>3</v>
      </c>
      <c r="D14" s="1">
        <f t="shared" si="0"/>
        <v>50</v>
      </c>
      <c r="E14">
        <v>75</v>
      </c>
      <c r="F14">
        <v>68</v>
      </c>
      <c r="G14" s="1">
        <f t="shared" si="1"/>
        <v>52.447552447552447</v>
      </c>
      <c r="H14" s="12">
        <v>1</v>
      </c>
    </row>
    <row r="15" spans="1:8">
      <c r="A15" t="s">
        <v>19</v>
      </c>
      <c r="B15">
        <v>16</v>
      </c>
      <c r="C15">
        <v>9</v>
      </c>
      <c r="D15" s="1">
        <f t="shared" si="0"/>
        <v>64</v>
      </c>
      <c r="E15">
        <v>128</v>
      </c>
      <c r="F15">
        <v>164</v>
      </c>
      <c r="G15" s="1">
        <f t="shared" si="1"/>
        <v>43.835616438356162</v>
      </c>
      <c r="H15" s="2">
        <v>4.5663700000000002E-2</v>
      </c>
    </row>
    <row r="16" spans="1:8">
      <c r="A16" t="s">
        <v>20</v>
      </c>
      <c r="B16">
        <v>5</v>
      </c>
      <c r="C16">
        <v>7</v>
      </c>
      <c r="D16" s="1">
        <f t="shared" si="0"/>
        <v>41.666666666666671</v>
      </c>
      <c r="E16">
        <v>173</v>
      </c>
      <c r="F16">
        <v>201</v>
      </c>
      <c r="G16" s="1">
        <f t="shared" si="1"/>
        <v>46.256684491978611</v>
      </c>
      <c r="H16" s="12">
        <v>0.78188190000000002</v>
      </c>
    </row>
    <row r="17" spans="1:8">
      <c r="A17" t="s">
        <v>22</v>
      </c>
      <c r="B17">
        <v>6</v>
      </c>
      <c r="C17">
        <v>18</v>
      </c>
      <c r="D17" s="1">
        <f t="shared" si="0"/>
        <v>25</v>
      </c>
      <c r="E17">
        <v>56</v>
      </c>
      <c r="F17">
        <v>219</v>
      </c>
      <c r="G17" s="1">
        <f t="shared" si="1"/>
        <v>20.363636363636363</v>
      </c>
      <c r="H17" s="12">
        <v>0.61094029999999999</v>
      </c>
    </row>
    <row r="18" spans="1:8">
      <c r="A18" t="s">
        <v>23</v>
      </c>
      <c r="B18">
        <v>10</v>
      </c>
      <c r="C18">
        <v>6</v>
      </c>
      <c r="D18" s="1">
        <f t="shared" si="0"/>
        <v>62.5</v>
      </c>
      <c r="E18">
        <v>29</v>
      </c>
      <c r="F18">
        <v>15</v>
      </c>
      <c r="G18" s="1">
        <f t="shared" si="1"/>
        <v>65.909090909090907</v>
      </c>
      <c r="H18" s="12">
        <v>0.79493950000000002</v>
      </c>
    </row>
    <row r="19" spans="1:8">
      <c r="A19" t="s">
        <v>24</v>
      </c>
      <c r="B19">
        <v>6</v>
      </c>
      <c r="C19">
        <v>4</v>
      </c>
      <c r="D19" s="1">
        <f t="shared" si="0"/>
        <v>60</v>
      </c>
      <c r="E19">
        <v>134</v>
      </c>
      <c r="F19">
        <v>194</v>
      </c>
      <c r="G19" s="1">
        <f t="shared" si="1"/>
        <v>40.853658536585364</v>
      </c>
      <c r="H19" s="12">
        <v>0.33477289999999998</v>
      </c>
    </row>
    <row r="20" spans="1:8">
      <c r="A20" t="s">
        <v>25</v>
      </c>
      <c r="B20">
        <v>4</v>
      </c>
      <c r="C20">
        <v>9</v>
      </c>
      <c r="D20" s="1">
        <f t="shared" si="0"/>
        <v>30.76923076923077</v>
      </c>
      <c r="E20">
        <v>89</v>
      </c>
      <c r="F20">
        <v>97</v>
      </c>
      <c r="G20" s="1">
        <f t="shared" si="1"/>
        <v>47.8494623655914</v>
      </c>
      <c r="H20" s="12">
        <v>0.27263929999999997</v>
      </c>
    </row>
    <row r="21" spans="1:8">
      <c r="A21" t="s">
        <v>26</v>
      </c>
      <c r="B21">
        <v>37</v>
      </c>
      <c r="C21">
        <v>35</v>
      </c>
      <c r="D21" s="1">
        <f t="shared" si="0"/>
        <v>51.388888888888886</v>
      </c>
      <c r="E21">
        <v>191</v>
      </c>
      <c r="F21">
        <v>244</v>
      </c>
      <c r="G21" s="1">
        <f t="shared" si="1"/>
        <v>43.908045977011497</v>
      </c>
      <c r="H21" s="12">
        <v>0.23492389999999999</v>
      </c>
    </row>
    <row r="22" spans="1:8">
      <c r="A22" t="s">
        <v>27</v>
      </c>
      <c r="B22">
        <v>0</v>
      </c>
      <c r="C22">
        <v>5</v>
      </c>
      <c r="D22" s="1">
        <f t="shared" si="0"/>
        <v>0</v>
      </c>
      <c r="E22">
        <v>0</v>
      </c>
      <c r="F22">
        <v>14</v>
      </c>
      <c r="G22" s="1">
        <f t="shared" si="1"/>
        <v>0</v>
      </c>
      <c r="H22" s="2"/>
    </row>
    <row r="23" spans="1:8">
      <c r="A23" t="s">
        <v>28</v>
      </c>
      <c r="B23">
        <v>2</v>
      </c>
      <c r="C23">
        <v>12</v>
      </c>
      <c r="D23" s="1">
        <f t="shared" si="0"/>
        <v>14.285714285714285</v>
      </c>
      <c r="E23">
        <v>6</v>
      </c>
      <c r="F23">
        <v>6</v>
      </c>
      <c r="G23" s="1">
        <f t="shared" si="1"/>
        <v>50</v>
      </c>
      <c r="H23" s="2">
        <v>1.29395E-2</v>
      </c>
    </row>
    <row r="24" spans="1:8">
      <c r="A24" t="s">
        <v>29</v>
      </c>
      <c r="B24">
        <v>13</v>
      </c>
      <c r="C24">
        <v>1</v>
      </c>
      <c r="D24" s="1">
        <f t="shared" si="0"/>
        <v>92.857142857142861</v>
      </c>
      <c r="E24">
        <v>2</v>
      </c>
      <c r="F24">
        <v>0</v>
      </c>
      <c r="G24" s="1">
        <f t="shared" si="1"/>
        <v>100</v>
      </c>
      <c r="H24" s="2"/>
    </row>
    <row r="25" spans="1:8">
      <c r="A25" t="s">
        <v>30</v>
      </c>
      <c r="B25">
        <v>11</v>
      </c>
      <c r="C25">
        <v>3</v>
      </c>
      <c r="D25" s="1">
        <f t="shared" si="0"/>
        <v>78.571428571428569</v>
      </c>
      <c r="E25">
        <v>2</v>
      </c>
      <c r="F25">
        <v>0</v>
      </c>
      <c r="G25" s="1">
        <f t="shared" si="1"/>
        <v>100</v>
      </c>
      <c r="H25" s="2"/>
    </row>
    <row r="26" spans="1:8">
      <c r="A26" t="s">
        <v>31</v>
      </c>
      <c r="B26">
        <v>32</v>
      </c>
      <c r="C26">
        <v>36</v>
      </c>
      <c r="D26" s="1">
        <f t="shared" si="0"/>
        <v>47.058823529411761</v>
      </c>
      <c r="E26">
        <v>71</v>
      </c>
      <c r="F26">
        <v>86</v>
      </c>
      <c r="G26" s="1">
        <f t="shared" si="1"/>
        <v>45.222929936305732</v>
      </c>
      <c r="H26" s="12">
        <v>0.80794129999999997</v>
      </c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6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56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0</v>
      </c>
      <c r="C4">
        <v>7</v>
      </c>
      <c r="D4" s="1">
        <f>B4/(B4+C4)*100</f>
        <v>0</v>
      </c>
      <c r="E4">
        <v>25</v>
      </c>
      <c r="F4">
        <v>350</v>
      </c>
      <c r="G4" s="1">
        <f>E4/(E4+F4)*100</f>
        <v>6.666666666666667</v>
      </c>
      <c r="H4" s="12">
        <v>1</v>
      </c>
    </row>
    <row r="5" spans="1:8">
      <c r="A5" t="s">
        <v>8</v>
      </c>
      <c r="B5">
        <v>4</v>
      </c>
      <c r="C5">
        <v>1</v>
      </c>
      <c r="D5" s="1">
        <f t="shared" ref="D5:D26" si="0">B5/(B5+C5)*100</f>
        <v>80</v>
      </c>
      <c r="E5">
        <v>162</v>
      </c>
      <c r="F5">
        <v>745</v>
      </c>
      <c r="G5" s="1">
        <f t="shared" ref="G5:G26" si="1">E5/(E5+F5)*100</f>
        <v>17.861080485115764</v>
      </c>
      <c r="H5" s="2">
        <v>4.3604999999999998E-3</v>
      </c>
    </row>
    <row r="6" spans="1:8">
      <c r="A6" t="s">
        <v>9</v>
      </c>
      <c r="B6">
        <v>56</v>
      </c>
      <c r="C6">
        <v>23</v>
      </c>
      <c r="D6" s="1">
        <f t="shared" si="0"/>
        <v>70.886075949367083</v>
      </c>
      <c r="E6">
        <v>1126</v>
      </c>
      <c r="F6">
        <v>552</v>
      </c>
      <c r="G6" s="1">
        <f t="shared" si="1"/>
        <v>67.103694874851016</v>
      </c>
      <c r="H6" s="12">
        <v>0.54974999999999996</v>
      </c>
    </row>
    <row r="7" spans="1:8">
      <c r="A7" t="s">
        <v>10</v>
      </c>
      <c r="B7">
        <v>4</v>
      </c>
      <c r="C7">
        <v>4</v>
      </c>
      <c r="D7" s="1">
        <f t="shared" si="0"/>
        <v>50</v>
      </c>
      <c r="E7">
        <v>90</v>
      </c>
      <c r="F7">
        <v>150</v>
      </c>
      <c r="G7" s="1">
        <f t="shared" si="1"/>
        <v>37.5</v>
      </c>
      <c r="H7" s="12">
        <v>0.48367480000000002</v>
      </c>
    </row>
    <row r="8" spans="1:8">
      <c r="A8" t="s">
        <v>11</v>
      </c>
      <c r="B8">
        <v>167</v>
      </c>
      <c r="C8">
        <v>308</v>
      </c>
      <c r="D8" s="1">
        <f t="shared" si="0"/>
        <v>35.157894736842103</v>
      </c>
      <c r="E8">
        <v>497</v>
      </c>
      <c r="F8">
        <v>309</v>
      </c>
      <c r="G8" s="1">
        <f t="shared" si="1"/>
        <v>61.662531017369723</v>
      </c>
      <c r="H8" s="2">
        <v>2.0799999999999998E-31</v>
      </c>
    </row>
    <row r="9" spans="1:8">
      <c r="A9" t="s">
        <v>12</v>
      </c>
      <c r="B9">
        <v>5</v>
      </c>
      <c r="C9">
        <v>5</v>
      </c>
      <c r="D9" s="1">
        <f t="shared" si="0"/>
        <v>50</v>
      </c>
      <c r="E9">
        <v>14</v>
      </c>
      <c r="F9">
        <v>10</v>
      </c>
      <c r="G9" s="1">
        <f t="shared" si="1"/>
        <v>58.333333333333336</v>
      </c>
      <c r="H9" s="12">
        <v>0.75061800000000001</v>
      </c>
    </row>
    <row r="10" spans="1:8">
      <c r="A10" t="s">
        <v>13</v>
      </c>
      <c r="B10">
        <v>6</v>
      </c>
      <c r="C10">
        <v>5</v>
      </c>
      <c r="D10" s="1">
        <f t="shared" si="0"/>
        <v>54.54545454545454</v>
      </c>
      <c r="E10">
        <v>139</v>
      </c>
      <c r="F10">
        <v>559</v>
      </c>
      <c r="G10" s="1">
        <f t="shared" si="1"/>
        <v>19.914040114613179</v>
      </c>
      <c r="H10" s="2">
        <v>1.13948E-2</v>
      </c>
    </row>
    <row r="11" spans="1:8">
      <c r="A11" t="s">
        <v>14</v>
      </c>
      <c r="B11">
        <v>11</v>
      </c>
      <c r="C11">
        <v>53</v>
      </c>
      <c r="D11" s="1">
        <f t="shared" si="0"/>
        <v>17.1875</v>
      </c>
      <c r="E11">
        <v>1663</v>
      </c>
      <c r="F11">
        <v>7424</v>
      </c>
      <c r="G11" s="1">
        <f t="shared" si="1"/>
        <v>18.300869373830746</v>
      </c>
      <c r="H11" s="12">
        <v>0.64120630000000001</v>
      </c>
    </row>
    <row r="12" spans="1:8">
      <c r="A12" t="s">
        <v>15</v>
      </c>
      <c r="B12">
        <v>3</v>
      </c>
      <c r="C12">
        <v>7</v>
      </c>
      <c r="D12" s="1">
        <f t="shared" si="0"/>
        <v>30</v>
      </c>
      <c r="E12">
        <v>497</v>
      </c>
      <c r="F12">
        <v>1359</v>
      </c>
      <c r="G12" s="1">
        <f t="shared" si="1"/>
        <v>26.77801724137931</v>
      </c>
      <c r="H12" s="12">
        <v>0.52711770000000002</v>
      </c>
    </row>
    <row r="13" spans="1:8">
      <c r="A13" t="s">
        <v>16</v>
      </c>
      <c r="B13">
        <v>1</v>
      </c>
      <c r="C13">
        <v>0</v>
      </c>
      <c r="D13" s="1">
        <f t="shared" si="0"/>
        <v>100</v>
      </c>
      <c r="E13">
        <v>123</v>
      </c>
      <c r="F13">
        <v>3</v>
      </c>
      <c r="G13" s="1">
        <f t="shared" si="1"/>
        <v>97.61904761904762</v>
      </c>
      <c r="H13" s="12">
        <v>1</v>
      </c>
    </row>
    <row r="14" spans="1:8">
      <c r="A14" t="s">
        <v>17</v>
      </c>
      <c r="B14">
        <v>36</v>
      </c>
      <c r="C14">
        <v>21</v>
      </c>
      <c r="D14" s="1">
        <f t="shared" si="0"/>
        <v>63.157894736842103</v>
      </c>
      <c r="E14">
        <v>371</v>
      </c>
      <c r="F14">
        <v>227</v>
      </c>
      <c r="G14" s="1">
        <f t="shared" si="1"/>
        <v>62.040133779264217</v>
      </c>
      <c r="H14" s="12">
        <v>0.8924938</v>
      </c>
    </row>
    <row r="15" spans="1:8">
      <c r="A15" t="s">
        <v>19</v>
      </c>
      <c r="B15">
        <v>9</v>
      </c>
      <c r="C15">
        <v>2</v>
      </c>
      <c r="D15" s="1">
        <f t="shared" si="0"/>
        <v>81.818181818181827</v>
      </c>
      <c r="E15">
        <v>2138</v>
      </c>
      <c r="F15">
        <v>1132</v>
      </c>
      <c r="G15" s="1">
        <f t="shared" si="1"/>
        <v>65.382262996941904</v>
      </c>
      <c r="H15" s="12">
        <v>0.34990830000000001</v>
      </c>
    </row>
    <row r="16" spans="1:8">
      <c r="A16" t="s">
        <v>20</v>
      </c>
      <c r="B16">
        <v>6</v>
      </c>
      <c r="C16">
        <v>2</v>
      </c>
      <c r="D16" s="1">
        <f t="shared" si="0"/>
        <v>75</v>
      </c>
      <c r="E16">
        <v>930</v>
      </c>
      <c r="F16">
        <v>575</v>
      </c>
      <c r="G16" s="1">
        <f t="shared" si="1"/>
        <v>61.794019933554821</v>
      </c>
      <c r="H16" s="12">
        <v>0.71860900000000005</v>
      </c>
    </row>
    <row r="17" spans="1:8">
      <c r="A17" t="s">
        <v>22</v>
      </c>
      <c r="B17">
        <v>1</v>
      </c>
      <c r="C17">
        <v>10</v>
      </c>
      <c r="D17" s="1">
        <f t="shared" si="0"/>
        <v>9.0909090909090917</v>
      </c>
      <c r="E17">
        <v>2472</v>
      </c>
      <c r="F17">
        <v>13339</v>
      </c>
      <c r="G17" s="1">
        <f t="shared" si="1"/>
        <v>15.634684713174371</v>
      </c>
      <c r="H17" s="12">
        <v>0.84580560000000005</v>
      </c>
    </row>
    <row r="18" spans="1:8">
      <c r="A18" t="s">
        <v>23</v>
      </c>
      <c r="B18">
        <v>26</v>
      </c>
      <c r="C18">
        <v>12</v>
      </c>
      <c r="D18" s="1">
        <f t="shared" si="0"/>
        <v>68.421052631578945</v>
      </c>
      <c r="E18">
        <v>2579</v>
      </c>
      <c r="F18">
        <v>1311</v>
      </c>
      <c r="G18" s="1">
        <f t="shared" si="1"/>
        <v>66.298200514138813</v>
      </c>
      <c r="H18" s="12">
        <v>0.66717249999999995</v>
      </c>
    </row>
    <row r="19" spans="1:8">
      <c r="A19" t="s">
        <v>24</v>
      </c>
      <c r="B19">
        <v>4</v>
      </c>
      <c r="C19">
        <v>8</v>
      </c>
      <c r="D19" s="1">
        <f t="shared" si="0"/>
        <v>33.333333333333329</v>
      </c>
      <c r="E19">
        <v>846</v>
      </c>
      <c r="F19">
        <v>2719</v>
      </c>
      <c r="G19" s="1">
        <f t="shared" si="1"/>
        <v>23.73071528751753</v>
      </c>
      <c r="H19" s="12">
        <v>0.31228359999999999</v>
      </c>
    </row>
    <row r="20" spans="1:8">
      <c r="A20" t="s">
        <v>25</v>
      </c>
      <c r="B20">
        <v>11</v>
      </c>
      <c r="C20">
        <v>3</v>
      </c>
      <c r="D20" s="1">
        <f t="shared" si="0"/>
        <v>78.571428571428569</v>
      </c>
      <c r="E20">
        <v>1297</v>
      </c>
      <c r="F20">
        <v>104</v>
      </c>
      <c r="G20" s="1">
        <f t="shared" si="1"/>
        <v>92.576730906495357</v>
      </c>
      <c r="H20" s="12">
        <v>8.0261899999999997E-2</v>
      </c>
    </row>
    <row r="21" spans="1:8">
      <c r="A21" t="s">
        <v>26</v>
      </c>
      <c r="B21">
        <v>2</v>
      </c>
      <c r="C21">
        <v>2</v>
      </c>
      <c r="D21" s="1">
        <f t="shared" si="0"/>
        <v>50</v>
      </c>
      <c r="E21">
        <v>494</v>
      </c>
      <c r="F21">
        <v>478</v>
      </c>
      <c r="G21" s="1">
        <f t="shared" si="1"/>
        <v>50.823045267489711</v>
      </c>
      <c r="H21" s="12">
        <v>1</v>
      </c>
    </row>
    <row r="22" spans="1:8">
      <c r="A22" t="s">
        <v>27</v>
      </c>
      <c r="B22">
        <v>1</v>
      </c>
      <c r="C22">
        <v>8</v>
      </c>
      <c r="D22" s="1">
        <f t="shared" si="0"/>
        <v>11.111111111111111</v>
      </c>
      <c r="E22">
        <v>15</v>
      </c>
      <c r="F22">
        <v>618</v>
      </c>
      <c r="G22" s="1">
        <f t="shared" si="1"/>
        <v>2.3696682464454977</v>
      </c>
      <c r="H22" s="12">
        <v>0.19415850000000001</v>
      </c>
    </row>
    <row r="23" spans="1:8">
      <c r="A23" t="s">
        <v>28</v>
      </c>
      <c r="B23">
        <v>19</v>
      </c>
      <c r="C23">
        <v>29</v>
      </c>
      <c r="D23" s="1">
        <f t="shared" si="0"/>
        <v>39.583333333333329</v>
      </c>
      <c r="E23">
        <v>462</v>
      </c>
      <c r="F23">
        <v>851</v>
      </c>
      <c r="G23" s="1">
        <f t="shared" si="1"/>
        <v>35.186595582635185</v>
      </c>
      <c r="H23" s="12">
        <v>0.54692759999999996</v>
      </c>
    </row>
    <row r="24" spans="1:8">
      <c r="A24" t="s">
        <v>29</v>
      </c>
      <c r="B24">
        <v>17</v>
      </c>
      <c r="C24">
        <v>1</v>
      </c>
      <c r="D24" s="1">
        <f t="shared" si="0"/>
        <v>94.444444444444443</v>
      </c>
      <c r="E24">
        <v>386</v>
      </c>
      <c r="F24">
        <v>37</v>
      </c>
      <c r="G24" s="1">
        <f t="shared" si="1"/>
        <v>91.252955082742318</v>
      </c>
      <c r="H24" s="12">
        <v>0.80760580000000004</v>
      </c>
    </row>
    <row r="25" spans="1:8">
      <c r="A25" t="s">
        <v>30</v>
      </c>
      <c r="B25">
        <v>27</v>
      </c>
      <c r="C25">
        <v>4</v>
      </c>
      <c r="D25" s="1">
        <f t="shared" si="0"/>
        <v>87.096774193548384</v>
      </c>
      <c r="E25">
        <v>44</v>
      </c>
      <c r="F25">
        <v>20</v>
      </c>
      <c r="G25" s="1">
        <f t="shared" si="1"/>
        <v>68.75</v>
      </c>
      <c r="H25" s="2">
        <v>3.13704E-2</v>
      </c>
    </row>
    <row r="26" spans="1:8">
      <c r="A26" t="s">
        <v>31</v>
      </c>
      <c r="B26">
        <v>28</v>
      </c>
      <c r="C26">
        <v>10</v>
      </c>
      <c r="D26" s="1">
        <f t="shared" si="0"/>
        <v>73.68421052631578</v>
      </c>
      <c r="E26">
        <v>92</v>
      </c>
      <c r="F26">
        <v>28</v>
      </c>
      <c r="G26" s="1">
        <f t="shared" si="1"/>
        <v>76.666666666666671</v>
      </c>
      <c r="H26" s="12">
        <v>0.70108570000000003</v>
      </c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  <col min="9" max="9" width="26.5" customWidth="1"/>
    <col min="10" max="11" width="21.33203125" customWidth="1"/>
    <col min="12" max="12" width="24.5" customWidth="1"/>
  </cols>
  <sheetData>
    <row r="1" spans="1:12">
      <c r="A1" s="5" t="s">
        <v>33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</row>
    <row r="2" spans="1:12">
      <c r="A2" s="5" t="s">
        <v>35</v>
      </c>
      <c r="B2" s="5"/>
      <c r="C2" s="5"/>
      <c r="D2" s="6"/>
      <c r="E2" s="6"/>
      <c r="F2" s="6"/>
      <c r="G2" s="6"/>
      <c r="H2" s="6"/>
    </row>
    <row r="3" spans="1:1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12">
      <c r="A4" t="s">
        <v>8</v>
      </c>
      <c r="B4">
        <v>2</v>
      </c>
      <c r="C4">
        <v>0</v>
      </c>
      <c r="D4" s="1">
        <f t="shared" ref="D4:D26" si="0">B4/(B4+C4)*100</f>
        <v>100</v>
      </c>
      <c r="E4">
        <v>2</v>
      </c>
      <c r="F4">
        <v>37</v>
      </c>
      <c r="G4" s="1">
        <f>E4/(E4+F4)*100</f>
        <v>5.1282051282051277</v>
      </c>
      <c r="H4" s="2">
        <v>2.6298487836949364E-3</v>
      </c>
    </row>
    <row r="5" spans="1:12">
      <c r="A5" t="s">
        <v>10</v>
      </c>
      <c r="B5">
        <v>4</v>
      </c>
      <c r="C5">
        <v>25</v>
      </c>
      <c r="D5" s="1">
        <f t="shared" si="0"/>
        <v>13.793103448275861</v>
      </c>
      <c r="E5">
        <v>1</v>
      </c>
      <c r="F5">
        <v>196</v>
      </c>
      <c r="G5" s="1">
        <f t="shared" ref="G5:G26" si="1">E5/(E5+F5)*100</f>
        <v>0.50761421319796951</v>
      </c>
      <c r="H5" s="2">
        <v>1.424712642198376E-5</v>
      </c>
    </row>
    <row r="6" spans="1:12">
      <c r="A6" t="s">
        <v>11</v>
      </c>
      <c r="B6">
        <v>0</v>
      </c>
      <c r="C6">
        <v>6</v>
      </c>
      <c r="D6" s="1">
        <f t="shared" si="0"/>
        <v>0</v>
      </c>
      <c r="E6">
        <v>18</v>
      </c>
      <c r="F6">
        <v>76</v>
      </c>
      <c r="G6" s="1">
        <f t="shared" si="1"/>
        <v>19.148936170212767</v>
      </c>
      <c r="H6" s="12">
        <v>1</v>
      </c>
    </row>
    <row r="7" spans="1:12">
      <c r="A7" t="s">
        <v>12</v>
      </c>
      <c r="B7">
        <v>1</v>
      </c>
      <c r="C7">
        <v>0</v>
      </c>
      <c r="D7" s="1">
        <f t="shared" si="0"/>
        <v>100</v>
      </c>
      <c r="E7">
        <v>9</v>
      </c>
      <c r="F7">
        <v>12</v>
      </c>
      <c r="G7" s="1">
        <f t="shared" si="1"/>
        <v>42.857142857142854</v>
      </c>
      <c r="H7" s="12">
        <v>0.42859999999999998</v>
      </c>
    </row>
    <row r="8" spans="1:12">
      <c r="A8" t="s">
        <v>13</v>
      </c>
      <c r="B8">
        <v>2</v>
      </c>
      <c r="C8">
        <v>9</v>
      </c>
      <c r="D8" s="1">
        <f t="shared" si="0"/>
        <v>18.181818181818183</v>
      </c>
      <c r="E8">
        <v>28</v>
      </c>
      <c r="F8">
        <v>161</v>
      </c>
      <c r="G8" s="1">
        <f t="shared" si="1"/>
        <v>14.814814814814813</v>
      </c>
      <c r="H8" s="12">
        <v>0.50071127700731788</v>
      </c>
    </row>
    <row r="9" spans="1:12">
      <c r="A9" t="s">
        <v>14</v>
      </c>
      <c r="B9">
        <v>3</v>
      </c>
      <c r="C9">
        <v>16</v>
      </c>
      <c r="D9" s="1">
        <f t="shared" si="0"/>
        <v>15.789473684210526</v>
      </c>
      <c r="E9">
        <v>640</v>
      </c>
      <c r="F9">
        <v>6833</v>
      </c>
      <c r="G9" s="1">
        <f t="shared" si="1"/>
        <v>8.5641643249029844</v>
      </c>
      <c r="H9" s="12">
        <v>0.219037617157471</v>
      </c>
    </row>
    <row r="10" spans="1:12">
      <c r="A10" t="s">
        <v>15</v>
      </c>
      <c r="B10">
        <v>0</v>
      </c>
      <c r="C10">
        <v>1</v>
      </c>
      <c r="D10" s="1">
        <f t="shared" si="0"/>
        <v>0</v>
      </c>
      <c r="E10">
        <v>102</v>
      </c>
      <c r="F10">
        <v>220</v>
      </c>
      <c r="G10" s="1">
        <f t="shared" si="1"/>
        <v>31.677018633540371</v>
      </c>
      <c r="H10" s="12">
        <v>1</v>
      </c>
    </row>
    <row r="11" spans="1:12">
      <c r="A11" t="s">
        <v>16</v>
      </c>
      <c r="B11">
        <v>22</v>
      </c>
      <c r="C11">
        <v>0</v>
      </c>
      <c r="D11" s="1">
        <f t="shared" si="0"/>
        <v>100</v>
      </c>
      <c r="E11">
        <v>145</v>
      </c>
      <c r="F11">
        <v>9</v>
      </c>
      <c r="G11" s="1">
        <f t="shared" si="1"/>
        <v>94.155844155844164</v>
      </c>
      <c r="H11" s="12">
        <v>0.63689600000000002</v>
      </c>
    </row>
    <row r="12" spans="1:12">
      <c r="A12" t="s">
        <v>17</v>
      </c>
      <c r="B12">
        <v>9</v>
      </c>
      <c r="C12">
        <v>0</v>
      </c>
      <c r="D12" s="1">
        <f t="shared" si="0"/>
        <v>100</v>
      </c>
      <c r="E12">
        <v>215</v>
      </c>
      <c r="F12">
        <v>37</v>
      </c>
      <c r="G12" s="1">
        <f t="shared" si="1"/>
        <v>85.317460317460316</v>
      </c>
      <c r="H12" s="12">
        <v>0.37366369999999999</v>
      </c>
    </row>
    <row r="13" spans="1:12">
      <c r="A13" t="s">
        <v>18</v>
      </c>
      <c r="B13">
        <v>5</v>
      </c>
      <c r="C13">
        <v>4</v>
      </c>
      <c r="D13" s="1">
        <f t="shared" si="0"/>
        <v>55.555555555555557</v>
      </c>
      <c r="E13">
        <v>897</v>
      </c>
      <c r="F13">
        <v>787</v>
      </c>
      <c r="G13" s="1">
        <f t="shared" si="1"/>
        <v>53.266033254156774</v>
      </c>
      <c r="H13" s="12">
        <v>1</v>
      </c>
    </row>
    <row r="14" spans="1:12">
      <c r="A14" t="s">
        <v>19</v>
      </c>
      <c r="B14">
        <v>2</v>
      </c>
      <c r="C14">
        <v>0</v>
      </c>
      <c r="D14" s="1">
        <f t="shared" si="0"/>
        <v>100</v>
      </c>
      <c r="E14">
        <v>778</v>
      </c>
      <c r="F14">
        <v>302</v>
      </c>
      <c r="G14" s="1">
        <f t="shared" si="1"/>
        <v>72.037037037037038</v>
      </c>
      <c r="H14" s="12">
        <v>1</v>
      </c>
    </row>
    <row r="15" spans="1:12">
      <c r="A15" t="s">
        <v>20</v>
      </c>
      <c r="B15">
        <v>34</v>
      </c>
      <c r="C15">
        <v>14</v>
      </c>
      <c r="D15" s="1">
        <f t="shared" si="0"/>
        <v>70.833333333333343</v>
      </c>
      <c r="E15">
        <v>963</v>
      </c>
      <c r="F15">
        <v>629</v>
      </c>
      <c r="G15" s="1">
        <f t="shared" si="1"/>
        <v>60.489949748743719</v>
      </c>
      <c r="H15" s="12">
        <v>0.18334439999999999</v>
      </c>
    </row>
    <row r="16" spans="1:12">
      <c r="A16" t="s">
        <v>21</v>
      </c>
      <c r="B16">
        <v>2</v>
      </c>
      <c r="C16">
        <v>0</v>
      </c>
      <c r="D16" s="1">
        <f t="shared" si="0"/>
        <v>100</v>
      </c>
      <c r="E16">
        <v>192</v>
      </c>
      <c r="F16">
        <v>9</v>
      </c>
      <c r="G16" s="1">
        <f t="shared" si="1"/>
        <v>95.522388059701484</v>
      </c>
      <c r="H16" s="12">
        <v>1</v>
      </c>
    </row>
    <row r="17" spans="1:10">
      <c r="A17" t="s">
        <v>22</v>
      </c>
      <c r="B17">
        <v>10</v>
      </c>
      <c r="C17">
        <v>17</v>
      </c>
      <c r="D17" s="1">
        <f t="shared" si="0"/>
        <v>37.037037037037038</v>
      </c>
      <c r="E17">
        <v>2677</v>
      </c>
      <c r="F17">
        <v>4655</v>
      </c>
      <c r="G17" s="1">
        <f t="shared" si="1"/>
        <v>36.511183851609388</v>
      </c>
      <c r="H17" s="12">
        <v>0.54960975672023316</v>
      </c>
    </row>
    <row r="18" spans="1:10">
      <c r="A18" t="s">
        <v>23</v>
      </c>
      <c r="B18">
        <v>6</v>
      </c>
      <c r="C18">
        <v>5</v>
      </c>
      <c r="D18" s="1">
        <f t="shared" si="0"/>
        <v>54.54545454545454</v>
      </c>
      <c r="E18">
        <v>963</v>
      </c>
      <c r="F18">
        <v>682</v>
      </c>
      <c r="G18" s="1">
        <f t="shared" si="1"/>
        <v>58.541033434650458</v>
      </c>
      <c r="H18" s="12">
        <v>0.7702793</v>
      </c>
    </row>
    <row r="19" spans="1:10">
      <c r="A19" t="s">
        <v>24</v>
      </c>
      <c r="B19">
        <v>10</v>
      </c>
      <c r="C19">
        <v>13</v>
      </c>
      <c r="D19" s="1">
        <f t="shared" si="0"/>
        <v>43.478260869565219</v>
      </c>
      <c r="E19">
        <v>734</v>
      </c>
      <c r="F19">
        <v>1892</v>
      </c>
      <c r="G19" s="1">
        <f t="shared" si="1"/>
        <v>27.95125666412795</v>
      </c>
      <c r="H19" s="12">
        <v>8.0540040765187809E-2</v>
      </c>
    </row>
    <row r="20" spans="1:10">
      <c r="A20" t="s">
        <v>25</v>
      </c>
      <c r="B20">
        <v>2</v>
      </c>
      <c r="C20">
        <v>1</v>
      </c>
      <c r="D20" s="1">
        <f t="shared" si="0"/>
        <v>66.666666666666657</v>
      </c>
      <c r="E20">
        <v>349</v>
      </c>
      <c r="F20">
        <v>5</v>
      </c>
      <c r="G20" s="1">
        <f t="shared" si="1"/>
        <v>98.587570621468927</v>
      </c>
      <c r="H20" s="12">
        <v>4.1777212066652671E-2</v>
      </c>
    </row>
    <row r="21" spans="1:10">
      <c r="A21" t="s">
        <v>26</v>
      </c>
      <c r="B21">
        <v>3</v>
      </c>
      <c r="C21">
        <v>11</v>
      </c>
      <c r="D21" s="1">
        <f t="shared" si="0"/>
        <v>21.428571428571427</v>
      </c>
      <c r="E21">
        <v>59</v>
      </c>
      <c r="F21">
        <v>123</v>
      </c>
      <c r="G21" s="1">
        <f t="shared" si="1"/>
        <v>32.417582417582416</v>
      </c>
      <c r="H21" s="12">
        <v>0.88119109215735969</v>
      </c>
    </row>
    <row r="22" spans="1:10">
      <c r="A22" t="s">
        <v>27</v>
      </c>
      <c r="B22">
        <v>3</v>
      </c>
      <c r="C22">
        <v>20</v>
      </c>
      <c r="D22" s="1">
        <f t="shared" si="0"/>
        <v>13.043478260869565</v>
      </c>
      <c r="E22">
        <v>1</v>
      </c>
      <c r="F22">
        <v>240</v>
      </c>
      <c r="G22" s="1">
        <f t="shared" si="1"/>
        <v>0.41493775933609961</v>
      </c>
      <c r="H22" s="2">
        <v>1.1889082506319861E-4</v>
      </c>
    </row>
    <row r="23" spans="1:10">
      <c r="A23" t="s">
        <v>28</v>
      </c>
      <c r="B23">
        <v>11</v>
      </c>
      <c r="C23">
        <v>26</v>
      </c>
      <c r="D23" s="1">
        <f t="shared" si="0"/>
        <v>29.72972972972973</v>
      </c>
      <c r="E23">
        <v>115</v>
      </c>
      <c r="F23">
        <v>376</v>
      </c>
      <c r="G23" s="1">
        <f t="shared" si="1"/>
        <v>23.421588594704684</v>
      </c>
      <c r="H23" s="12">
        <v>0.23308637693062895</v>
      </c>
    </row>
    <row r="24" spans="1:10">
      <c r="A24" t="s">
        <v>29</v>
      </c>
      <c r="B24">
        <v>5</v>
      </c>
      <c r="C24">
        <v>0</v>
      </c>
      <c r="D24" s="1">
        <f t="shared" si="0"/>
        <v>100</v>
      </c>
      <c r="E24">
        <v>637</v>
      </c>
      <c r="F24">
        <v>0</v>
      </c>
      <c r="G24" s="1">
        <f t="shared" si="1"/>
        <v>100</v>
      </c>
      <c r="H24" s="15"/>
    </row>
    <row r="25" spans="1:10">
      <c r="A25" t="s">
        <v>30</v>
      </c>
      <c r="B25">
        <v>3</v>
      </c>
      <c r="C25">
        <v>0</v>
      </c>
      <c r="D25" s="1">
        <f t="shared" si="0"/>
        <v>100</v>
      </c>
      <c r="E25">
        <v>378</v>
      </c>
      <c r="F25">
        <v>1</v>
      </c>
      <c r="G25" s="1">
        <f t="shared" si="1"/>
        <v>99.736147757255935</v>
      </c>
      <c r="H25" s="12">
        <v>1</v>
      </c>
    </row>
    <row r="26" spans="1:10">
      <c r="A26" t="s">
        <v>31</v>
      </c>
      <c r="B26">
        <v>4</v>
      </c>
      <c r="C26">
        <v>0</v>
      </c>
      <c r="D26" s="1">
        <f t="shared" si="0"/>
        <v>100</v>
      </c>
      <c r="E26">
        <v>27</v>
      </c>
      <c r="F26">
        <v>0</v>
      </c>
      <c r="G26" s="1">
        <f t="shared" si="1"/>
        <v>100</v>
      </c>
      <c r="H26" s="15"/>
    </row>
    <row r="28" spans="1:10">
      <c r="A28" s="10" t="s">
        <v>0</v>
      </c>
      <c r="B28" s="10" t="s">
        <v>49</v>
      </c>
      <c r="C28" s="10" t="s">
        <v>50</v>
      </c>
      <c r="D28" s="10" t="s">
        <v>54</v>
      </c>
      <c r="E28" t="s">
        <v>4</v>
      </c>
      <c r="F28" t="s">
        <v>5</v>
      </c>
      <c r="G28" s="10" t="s">
        <v>6</v>
      </c>
      <c r="H28" t="s">
        <v>7</v>
      </c>
      <c r="I28" s="10"/>
      <c r="J28" s="10"/>
    </row>
    <row r="29" spans="1:10">
      <c r="A29" t="s">
        <v>51</v>
      </c>
      <c r="B29">
        <v>9</v>
      </c>
      <c r="C29">
        <v>19</v>
      </c>
      <c r="D29" s="3">
        <f>9/28*100</f>
        <v>32.142857142857146</v>
      </c>
      <c r="E29">
        <v>20</v>
      </c>
      <c r="F29">
        <v>70</v>
      </c>
      <c r="G29">
        <v>22.2</v>
      </c>
      <c r="H29" s="12">
        <v>0.25241462912645601</v>
      </c>
    </row>
    <row r="30" spans="1:10">
      <c r="A30" t="s">
        <v>52</v>
      </c>
      <c r="B30">
        <v>16</v>
      </c>
      <c r="C30">
        <v>7</v>
      </c>
      <c r="D30" s="3">
        <f>16/23*100</f>
        <v>69.565217391304344</v>
      </c>
      <c r="E30">
        <v>719</v>
      </c>
      <c r="F30">
        <v>530</v>
      </c>
      <c r="G30">
        <v>57.6</v>
      </c>
      <c r="H30" s="12">
        <v>0.29484512524778</v>
      </c>
    </row>
    <row r="31" spans="1:10">
      <c r="A31" t="s">
        <v>53</v>
      </c>
      <c r="B31">
        <v>18</v>
      </c>
      <c r="C31">
        <v>6</v>
      </c>
      <c r="D31" s="3">
        <f>B31/24*100</f>
        <v>75</v>
      </c>
      <c r="E31">
        <v>453</v>
      </c>
      <c r="F31">
        <v>187</v>
      </c>
      <c r="G31">
        <v>70.8</v>
      </c>
      <c r="H31" s="12">
        <v>0.82321397824669795</v>
      </c>
    </row>
    <row r="33" spans="1:2">
      <c r="A33" s="7"/>
      <c r="B33" s="8" t="s">
        <v>57</v>
      </c>
    </row>
  </sheetData>
  <phoneticPr fontId="9" type="noConversion"/>
  <pageMargins left="0.75" right="0.75" top="1" bottom="1" header="0.5" footer="0.5"/>
  <pageSetup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7"/>
  <sheetViews>
    <sheetView workbookViewId="0">
      <selection activeCell="H27" sqref="H27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9" width="14.6640625" customWidth="1"/>
    <col min="10" max="10" width="14" customWidth="1"/>
  </cols>
  <sheetData>
    <row r="1" spans="1:10">
      <c r="A1" s="5" t="s">
        <v>33</v>
      </c>
      <c r="B1" s="5"/>
      <c r="C1" s="5"/>
      <c r="D1" s="5"/>
      <c r="E1" s="6"/>
      <c r="F1" s="6"/>
      <c r="G1" s="6"/>
      <c r="H1" s="6"/>
      <c r="I1" s="6"/>
      <c r="J1" s="6"/>
    </row>
    <row r="2" spans="1:10">
      <c r="A2" s="5" t="s">
        <v>36</v>
      </c>
      <c r="B2" s="5"/>
      <c r="C2" s="5"/>
      <c r="D2" s="6"/>
      <c r="E2" s="6"/>
      <c r="F2" s="6"/>
      <c r="G2" s="6"/>
      <c r="H2" s="6"/>
      <c r="I2" s="6"/>
    </row>
    <row r="3" spans="1:10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10">
      <c r="A4" t="s">
        <v>8</v>
      </c>
      <c r="B4">
        <v>8</v>
      </c>
      <c r="C4">
        <v>2</v>
      </c>
      <c r="D4" s="1">
        <f>B4/(B4+C4)*100</f>
        <v>80</v>
      </c>
      <c r="E4">
        <v>2</v>
      </c>
      <c r="F4">
        <v>37</v>
      </c>
      <c r="G4" s="1">
        <f>E4/(E4+F4)*100</f>
        <v>5.1282051282051277</v>
      </c>
      <c r="H4" s="2">
        <v>1.97E-9</v>
      </c>
    </row>
    <row r="5" spans="1:10">
      <c r="A5" t="s">
        <v>9</v>
      </c>
      <c r="B5">
        <v>6</v>
      </c>
      <c r="C5">
        <v>0</v>
      </c>
      <c r="D5" s="1">
        <f t="shared" ref="D5:D27" si="0">B5/(B5+C5)*100</f>
        <v>100</v>
      </c>
      <c r="E5">
        <v>506</v>
      </c>
      <c r="F5">
        <v>185</v>
      </c>
      <c r="G5" s="1">
        <f t="shared" ref="G5:G27" si="1">E5/(E5+F5)*100</f>
        <v>73.227206946454416</v>
      </c>
      <c r="H5" s="12">
        <v>0.35261239999999999</v>
      </c>
    </row>
    <row r="6" spans="1:10">
      <c r="A6" t="s">
        <v>10</v>
      </c>
      <c r="B6">
        <v>5</v>
      </c>
      <c r="C6">
        <v>52</v>
      </c>
      <c r="D6" s="1">
        <f t="shared" si="0"/>
        <v>8.7719298245614024</v>
      </c>
      <c r="E6">
        <v>1</v>
      </c>
      <c r="F6">
        <v>196</v>
      </c>
      <c r="G6" s="1">
        <f t="shared" si="1"/>
        <v>0.50761421319796951</v>
      </c>
      <c r="H6" s="2">
        <v>1.1600000000000001E-5</v>
      </c>
    </row>
    <row r="7" spans="1:10">
      <c r="A7" t="s">
        <v>11</v>
      </c>
      <c r="B7">
        <v>1</v>
      </c>
      <c r="C7">
        <v>8</v>
      </c>
      <c r="D7" s="1">
        <f t="shared" si="0"/>
        <v>11.111111111111111</v>
      </c>
      <c r="E7">
        <v>18</v>
      </c>
      <c r="F7">
        <v>76</v>
      </c>
      <c r="G7" s="1">
        <f t="shared" si="1"/>
        <v>19.148936170212767</v>
      </c>
      <c r="H7" s="12">
        <v>0.85238849999999999</v>
      </c>
    </row>
    <row r="8" spans="1:10">
      <c r="A8" t="s">
        <v>12</v>
      </c>
      <c r="B8">
        <v>6</v>
      </c>
      <c r="C8">
        <v>2</v>
      </c>
      <c r="D8" s="1">
        <f t="shared" si="0"/>
        <v>75</v>
      </c>
      <c r="E8">
        <v>9</v>
      </c>
      <c r="F8">
        <v>12</v>
      </c>
      <c r="G8" s="1">
        <f t="shared" si="1"/>
        <v>42.857142857142854</v>
      </c>
      <c r="H8" s="12">
        <v>8.1317200000000006E-2</v>
      </c>
    </row>
    <row r="9" spans="1:10">
      <c r="A9" t="s">
        <v>13</v>
      </c>
      <c r="B9">
        <v>3</v>
      </c>
      <c r="C9">
        <v>23</v>
      </c>
      <c r="D9" s="1">
        <f t="shared" si="0"/>
        <v>11.538461538461538</v>
      </c>
      <c r="E9">
        <v>28</v>
      </c>
      <c r="F9">
        <v>161</v>
      </c>
      <c r="G9" s="1">
        <f t="shared" si="1"/>
        <v>14.814814814814813</v>
      </c>
      <c r="H9" s="12">
        <v>0.76231769999999999</v>
      </c>
    </row>
    <row r="10" spans="1:10">
      <c r="A10" t="s">
        <v>14</v>
      </c>
      <c r="B10">
        <v>5</v>
      </c>
      <c r="C10">
        <v>27</v>
      </c>
      <c r="D10" s="1">
        <f t="shared" si="0"/>
        <v>15.625</v>
      </c>
      <c r="E10">
        <v>640</v>
      </c>
      <c r="F10">
        <v>6833</v>
      </c>
      <c r="G10" s="1">
        <f t="shared" si="1"/>
        <v>8.5641643249029844</v>
      </c>
      <c r="H10" s="12">
        <v>0.1341735</v>
      </c>
    </row>
    <row r="11" spans="1:10">
      <c r="A11" t="s">
        <v>15</v>
      </c>
      <c r="B11">
        <v>5</v>
      </c>
      <c r="C11">
        <v>8</v>
      </c>
      <c r="D11" s="1">
        <f t="shared" si="0"/>
        <v>38.461538461538467</v>
      </c>
      <c r="E11">
        <v>102</v>
      </c>
      <c r="F11">
        <v>220</v>
      </c>
      <c r="G11" s="1">
        <f t="shared" si="1"/>
        <v>31.677018633540371</v>
      </c>
      <c r="H11" s="12">
        <v>0.56498610000000005</v>
      </c>
    </row>
    <row r="12" spans="1:10">
      <c r="A12" t="s">
        <v>16</v>
      </c>
      <c r="B12">
        <v>7</v>
      </c>
      <c r="C12">
        <v>0</v>
      </c>
      <c r="D12" s="1">
        <f t="shared" si="0"/>
        <v>100</v>
      </c>
      <c r="E12">
        <v>145</v>
      </c>
      <c r="F12">
        <v>9</v>
      </c>
      <c r="G12" s="1">
        <f t="shared" si="1"/>
        <v>94.155844155844164</v>
      </c>
      <c r="H12" s="12">
        <v>1</v>
      </c>
    </row>
    <row r="13" spans="1:10">
      <c r="A13" t="s">
        <v>17</v>
      </c>
      <c r="B13">
        <v>5</v>
      </c>
      <c r="C13">
        <v>3</v>
      </c>
      <c r="D13" s="1">
        <f t="shared" si="0"/>
        <v>62.5</v>
      </c>
      <c r="E13">
        <v>215</v>
      </c>
      <c r="F13">
        <v>37</v>
      </c>
      <c r="G13" s="1">
        <f t="shared" si="1"/>
        <v>85.317460317460316</v>
      </c>
      <c r="H13" s="12">
        <v>9.9909999999999999E-2</v>
      </c>
    </row>
    <row r="14" spans="1:10">
      <c r="A14" t="s">
        <v>18</v>
      </c>
      <c r="B14">
        <v>117</v>
      </c>
      <c r="C14">
        <v>90</v>
      </c>
      <c r="D14" s="1">
        <f t="shared" si="0"/>
        <v>56.521739130434781</v>
      </c>
      <c r="E14">
        <v>897</v>
      </c>
      <c r="F14">
        <v>787</v>
      </c>
      <c r="G14" s="1">
        <f t="shared" si="1"/>
        <v>53.266033254156774</v>
      </c>
      <c r="H14" s="12">
        <v>0.36563050000000002</v>
      </c>
    </row>
    <row r="15" spans="1:10">
      <c r="A15" t="s">
        <v>19</v>
      </c>
      <c r="B15">
        <v>18</v>
      </c>
      <c r="C15">
        <v>8</v>
      </c>
      <c r="D15" s="1">
        <f t="shared" si="0"/>
        <v>69.230769230769226</v>
      </c>
      <c r="E15">
        <v>778</v>
      </c>
      <c r="F15">
        <v>302</v>
      </c>
      <c r="G15" s="1">
        <f t="shared" si="1"/>
        <v>72.037037037037038</v>
      </c>
      <c r="H15" s="12">
        <v>0.82711610000000002</v>
      </c>
    </row>
    <row r="16" spans="1:10">
      <c r="A16" t="s">
        <v>20</v>
      </c>
      <c r="B16">
        <v>63</v>
      </c>
      <c r="C16">
        <v>25</v>
      </c>
      <c r="D16" s="1">
        <f t="shared" si="0"/>
        <v>71.590909090909093</v>
      </c>
      <c r="E16">
        <v>963</v>
      </c>
      <c r="F16">
        <v>629</v>
      </c>
      <c r="G16" s="1">
        <f t="shared" si="1"/>
        <v>60.489949748743719</v>
      </c>
      <c r="H16" s="2">
        <v>3.78036E-2</v>
      </c>
    </row>
    <row r="17" spans="1:8">
      <c r="A17" t="s">
        <v>21</v>
      </c>
      <c r="B17">
        <v>7</v>
      </c>
      <c r="C17">
        <v>0</v>
      </c>
      <c r="D17" s="1">
        <f t="shared" si="0"/>
        <v>100</v>
      </c>
      <c r="E17">
        <v>192</v>
      </c>
      <c r="F17">
        <v>9</v>
      </c>
      <c r="G17" s="1">
        <f t="shared" si="1"/>
        <v>95.522388059701484</v>
      </c>
      <c r="H17" s="12">
        <v>1</v>
      </c>
    </row>
    <row r="18" spans="1:8">
      <c r="A18" t="s">
        <v>22</v>
      </c>
      <c r="B18">
        <v>24</v>
      </c>
      <c r="C18">
        <v>20</v>
      </c>
      <c r="D18" s="1">
        <f t="shared" si="0"/>
        <v>54.54545454545454</v>
      </c>
      <c r="E18">
        <v>2677</v>
      </c>
      <c r="F18">
        <v>4655</v>
      </c>
      <c r="G18" s="1">
        <f t="shared" si="1"/>
        <v>36.511183851609388</v>
      </c>
      <c r="H18" s="2">
        <v>1.10773E-2</v>
      </c>
    </row>
    <row r="19" spans="1:8">
      <c r="A19" t="s">
        <v>23</v>
      </c>
      <c r="B19">
        <v>17</v>
      </c>
      <c r="C19">
        <v>3</v>
      </c>
      <c r="D19" s="1">
        <f t="shared" si="0"/>
        <v>85</v>
      </c>
      <c r="E19">
        <v>963</v>
      </c>
      <c r="F19">
        <v>682</v>
      </c>
      <c r="G19" s="1">
        <f t="shared" si="1"/>
        <v>58.541033434650458</v>
      </c>
      <c r="H19" s="2">
        <v>2.0905900000000002E-2</v>
      </c>
    </row>
    <row r="20" spans="1:8">
      <c r="A20" t="s">
        <v>24</v>
      </c>
      <c r="B20">
        <v>10</v>
      </c>
      <c r="C20">
        <v>35</v>
      </c>
      <c r="D20" s="1">
        <f t="shared" si="0"/>
        <v>22.222222222222221</v>
      </c>
      <c r="E20">
        <v>734</v>
      </c>
      <c r="F20">
        <v>1892</v>
      </c>
      <c r="G20" s="1">
        <f t="shared" si="1"/>
        <v>27.95125666412795</v>
      </c>
      <c r="H20" s="12">
        <v>0.84715439999999997</v>
      </c>
    </row>
    <row r="21" spans="1:8">
      <c r="A21" t="s">
        <v>25</v>
      </c>
      <c r="B21">
        <v>5</v>
      </c>
      <c r="C21">
        <v>0</v>
      </c>
      <c r="D21" s="1">
        <f t="shared" si="0"/>
        <v>100</v>
      </c>
      <c r="E21">
        <v>349</v>
      </c>
      <c r="F21">
        <v>5</v>
      </c>
      <c r="G21" s="1">
        <f t="shared" si="1"/>
        <v>98.587570621468927</v>
      </c>
      <c r="H21" s="12">
        <v>1</v>
      </c>
    </row>
    <row r="22" spans="1:8">
      <c r="A22" t="s">
        <v>26</v>
      </c>
      <c r="B22">
        <v>4</v>
      </c>
      <c r="C22">
        <v>11</v>
      </c>
      <c r="D22" s="1">
        <f t="shared" si="0"/>
        <v>26.666666666666668</v>
      </c>
      <c r="E22">
        <v>59</v>
      </c>
      <c r="F22">
        <v>123</v>
      </c>
      <c r="G22" s="1">
        <f t="shared" si="1"/>
        <v>32.417582417582416</v>
      </c>
      <c r="H22" s="12">
        <v>0.76867490000000005</v>
      </c>
    </row>
    <row r="23" spans="1:8">
      <c r="A23" t="s">
        <v>27</v>
      </c>
      <c r="B23">
        <v>5</v>
      </c>
      <c r="C23">
        <v>75</v>
      </c>
      <c r="D23" s="1">
        <f t="shared" si="0"/>
        <v>6.25</v>
      </c>
      <c r="E23">
        <v>1</v>
      </c>
      <c r="F23">
        <v>240</v>
      </c>
      <c r="G23" s="1">
        <f t="shared" si="1"/>
        <v>0.41493775933609961</v>
      </c>
      <c r="H23" s="2">
        <v>2.16E-5</v>
      </c>
    </row>
    <row r="24" spans="1:8">
      <c r="A24" t="s">
        <v>28</v>
      </c>
      <c r="B24">
        <v>35</v>
      </c>
      <c r="C24">
        <v>75</v>
      </c>
      <c r="D24" s="1">
        <f t="shared" si="0"/>
        <v>31.818181818181817</v>
      </c>
      <c r="E24">
        <v>115</v>
      </c>
      <c r="F24">
        <v>376</v>
      </c>
      <c r="G24" s="1">
        <f t="shared" si="1"/>
        <v>23.421588594704684</v>
      </c>
      <c r="H24" s="2">
        <v>2.7465699999999999E-2</v>
      </c>
    </row>
    <row r="25" spans="1:8">
      <c r="A25" t="s">
        <v>29</v>
      </c>
      <c r="B25">
        <v>75</v>
      </c>
      <c r="C25">
        <v>0</v>
      </c>
      <c r="D25" s="1">
        <f t="shared" si="0"/>
        <v>100</v>
      </c>
      <c r="E25">
        <v>637</v>
      </c>
      <c r="F25">
        <v>0</v>
      </c>
      <c r="G25" s="1">
        <f t="shared" si="1"/>
        <v>100</v>
      </c>
      <c r="H25" s="15"/>
    </row>
    <row r="26" spans="1:8">
      <c r="A26" t="s">
        <v>30</v>
      </c>
      <c r="B26">
        <v>39</v>
      </c>
      <c r="C26">
        <v>0</v>
      </c>
      <c r="D26" s="1">
        <f t="shared" si="0"/>
        <v>100</v>
      </c>
      <c r="E26">
        <v>378</v>
      </c>
      <c r="F26">
        <v>1</v>
      </c>
      <c r="G26" s="1">
        <f t="shared" si="1"/>
        <v>99.736147757255935</v>
      </c>
      <c r="H26" s="12">
        <v>1</v>
      </c>
    </row>
    <row r="27" spans="1:8">
      <c r="A27" t="s">
        <v>31</v>
      </c>
      <c r="B27">
        <v>17</v>
      </c>
      <c r="C27">
        <v>0</v>
      </c>
      <c r="D27" s="1">
        <f t="shared" si="0"/>
        <v>100</v>
      </c>
      <c r="E27">
        <v>27</v>
      </c>
      <c r="F27">
        <v>0</v>
      </c>
      <c r="G27" s="1">
        <f t="shared" si="1"/>
        <v>100</v>
      </c>
      <c r="H27" s="15"/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4"/>
  <sheetViews>
    <sheetView workbookViewId="0">
      <selection activeCell="A14" sqref="A1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  <col min="9" max="9" width="13.83203125" customWidth="1"/>
  </cols>
  <sheetData>
    <row r="1" spans="1:9">
      <c r="A1" s="5" t="s">
        <v>33</v>
      </c>
      <c r="B1" s="5"/>
      <c r="C1" s="5"/>
      <c r="D1" s="5"/>
      <c r="E1" s="6"/>
      <c r="F1" s="6"/>
      <c r="G1" s="6"/>
      <c r="H1" s="6"/>
      <c r="I1" s="6"/>
    </row>
    <row r="2" spans="1:9">
      <c r="A2" s="5" t="s">
        <v>37</v>
      </c>
      <c r="B2" s="5"/>
      <c r="C2" s="5"/>
      <c r="D2" s="6"/>
      <c r="E2" s="6"/>
      <c r="F2" s="6"/>
      <c r="G2" s="6"/>
      <c r="H2" s="6"/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9">
      <c r="A4" t="s">
        <v>9</v>
      </c>
      <c r="B4">
        <v>1</v>
      </c>
      <c r="C4">
        <v>5</v>
      </c>
      <c r="D4" s="1">
        <f>B4/(B4+C4)*100</f>
        <v>16.666666666666664</v>
      </c>
      <c r="E4">
        <v>67</v>
      </c>
      <c r="F4">
        <v>80</v>
      </c>
      <c r="G4" s="1">
        <f>E4/(E4+F4)*100</f>
        <v>45.57823129251701</v>
      </c>
      <c r="H4" s="12">
        <v>0.22971050000000001</v>
      </c>
    </row>
    <row r="5" spans="1:9">
      <c r="A5" t="s">
        <v>12</v>
      </c>
      <c r="B5">
        <v>11</v>
      </c>
      <c r="C5">
        <v>11</v>
      </c>
      <c r="D5" s="1">
        <f t="shared" ref="D5:D12" si="0">B5/(B5+C5)*100</f>
        <v>50</v>
      </c>
      <c r="E5">
        <v>34</v>
      </c>
      <c r="F5">
        <v>35</v>
      </c>
      <c r="G5" s="1">
        <f t="shared" ref="G5:G12" si="1">E5/(E5+F5)*100</f>
        <v>49.275362318840585</v>
      </c>
      <c r="H5" s="12">
        <v>1</v>
      </c>
    </row>
    <row r="6" spans="1:9">
      <c r="A6" t="s">
        <v>14</v>
      </c>
      <c r="B6">
        <v>1</v>
      </c>
      <c r="C6">
        <v>3</v>
      </c>
      <c r="D6" s="1">
        <f t="shared" si="0"/>
        <v>25</v>
      </c>
      <c r="E6">
        <v>6</v>
      </c>
      <c r="F6">
        <v>21</v>
      </c>
      <c r="G6" s="1">
        <f t="shared" si="1"/>
        <v>22.222222222222221</v>
      </c>
      <c r="H6" s="12">
        <v>0.63400789999999996</v>
      </c>
    </row>
    <row r="7" spans="1:9">
      <c r="A7" t="s">
        <v>15</v>
      </c>
      <c r="B7">
        <v>0</v>
      </c>
      <c r="C7">
        <v>1</v>
      </c>
      <c r="D7" s="1">
        <f t="shared" si="0"/>
        <v>0</v>
      </c>
      <c r="E7">
        <v>49</v>
      </c>
      <c r="F7">
        <v>63</v>
      </c>
      <c r="G7" s="1">
        <f t="shared" si="1"/>
        <v>43.75</v>
      </c>
      <c r="H7" s="12">
        <v>1</v>
      </c>
    </row>
    <row r="8" spans="1:9">
      <c r="A8" t="s">
        <v>19</v>
      </c>
      <c r="B8">
        <v>5</v>
      </c>
      <c r="C8">
        <v>1</v>
      </c>
      <c r="D8" s="1">
        <f t="shared" si="0"/>
        <v>83.333333333333343</v>
      </c>
      <c r="E8">
        <v>39</v>
      </c>
      <c r="F8">
        <v>26</v>
      </c>
      <c r="G8" s="1">
        <f t="shared" si="1"/>
        <v>60</v>
      </c>
      <c r="H8" s="12">
        <v>0.41248000000000001</v>
      </c>
    </row>
    <row r="9" spans="1:9">
      <c r="A9" t="s">
        <v>20</v>
      </c>
      <c r="B9">
        <v>11</v>
      </c>
      <c r="C9">
        <v>26</v>
      </c>
      <c r="D9" s="1">
        <f t="shared" si="0"/>
        <v>29.72972972972973</v>
      </c>
      <c r="E9">
        <v>328</v>
      </c>
      <c r="F9">
        <v>240</v>
      </c>
      <c r="G9" s="1">
        <f t="shared" si="1"/>
        <v>57.74647887323944</v>
      </c>
      <c r="H9" s="2">
        <v>7.0310000000000001E-4</v>
      </c>
    </row>
    <row r="10" spans="1:9">
      <c r="A10" t="s">
        <v>24</v>
      </c>
      <c r="B10">
        <v>7</v>
      </c>
      <c r="C10">
        <v>6</v>
      </c>
      <c r="D10" s="1">
        <f t="shared" si="0"/>
        <v>53.846153846153847</v>
      </c>
      <c r="E10">
        <v>55</v>
      </c>
      <c r="F10">
        <v>65</v>
      </c>
      <c r="G10" s="1">
        <f t="shared" si="1"/>
        <v>45.833333333333329</v>
      </c>
      <c r="H10" s="12">
        <v>0.58943579999999995</v>
      </c>
    </row>
    <row r="11" spans="1:9">
      <c r="A11" t="s">
        <v>25</v>
      </c>
      <c r="B11">
        <v>8</v>
      </c>
      <c r="C11">
        <v>2</v>
      </c>
      <c r="D11" s="1">
        <f t="shared" si="0"/>
        <v>80</v>
      </c>
      <c r="E11">
        <v>8</v>
      </c>
      <c r="F11">
        <v>11</v>
      </c>
      <c r="G11" s="1">
        <f t="shared" si="1"/>
        <v>42.105263157894733</v>
      </c>
      <c r="H11" s="2">
        <v>2.17235E-2</v>
      </c>
    </row>
    <row r="12" spans="1:9">
      <c r="A12" t="s">
        <v>31</v>
      </c>
      <c r="B12">
        <v>7</v>
      </c>
      <c r="C12">
        <v>5</v>
      </c>
      <c r="D12" s="1">
        <f t="shared" si="0"/>
        <v>58.333333333333336</v>
      </c>
      <c r="E12">
        <v>9</v>
      </c>
      <c r="F12">
        <v>22</v>
      </c>
      <c r="G12" s="1">
        <f t="shared" si="1"/>
        <v>29.032258064516132</v>
      </c>
      <c r="H12" s="2">
        <v>4.8740199999999997E-2</v>
      </c>
    </row>
    <row r="14" spans="1:9">
      <c r="A14" t="s">
        <v>59</v>
      </c>
    </row>
  </sheetData>
  <phoneticPr fontId="9" type="noConversion"/>
  <pageMargins left="0.75" right="0.75" top="1" bottom="1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9"/>
  <sheetViews>
    <sheetView workbookViewId="0">
      <selection activeCell="A4" sqref="A4"/>
    </sheetView>
  </sheetViews>
  <sheetFormatPr baseColWidth="10" defaultRowHeight="15" x14ac:dyDescent="0"/>
  <cols>
    <col min="1" max="1" width="10.66406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9" width="22.1640625" customWidth="1"/>
    <col min="10" max="10" width="15.33203125" customWidth="1"/>
  </cols>
  <sheetData>
    <row r="1" spans="1:11">
      <c r="A1" s="5" t="s">
        <v>33</v>
      </c>
      <c r="B1" s="5"/>
      <c r="C1" s="5"/>
      <c r="D1" s="5"/>
      <c r="E1" s="6"/>
      <c r="F1" s="6"/>
      <c r="G1" s="6"/>
      <c r="H1" s="6"/>
      <c r="I1" s="6"/>
      <c r="J1" s="6"/>
    </row>
    <row r="2" spans="1:11">
      <c r="A2" s="5" t="s">
        <v>38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11">
      <c r="A4" t="s">
        <v>8</v>
      </c>
      <c r="B4">
        <v>0</v>
      </c>
      <c r="C4">
        <v>1</v>
      </c>
      <c r="D4" s="1">
        <f>B4/(B4+C4)*100</f>
        <v>0</v>
      </c>
      <c r="E4">
        <v>61</v>
      </c>
      <c r="F4">
        <v>91</v>
      </c>
      <c r="G4" s="1">
        <f>E4/(E4+F4)*100</f>
        <v>40.131578947368425</v>
      </c>
      <c r="H4" s="12">
        <v>1</v>
      </c>
    </row>
    <row r="5" spans="1:11">
      <c r="A5" t="s">
        <v>9</v>
      </c>
      <c r="B5">
        <v>9</v>
      </c>
      <c r="C5">
        <v>4</v>
      </c>
      <c r="D5" s="1">
        <f t="shared" ref="D5:D23" si="0">B5/(B5+C5)*100</f>
        <v>69.230769230769226</v>
      </c>
      <c r="E5">
        <v>522</v>
      </c>
      <c r="F5">
        <v>203</v>
      </c>
      <c r="G5" s="1">
        <f t="shared" ref="G5:G23" si="1">E5/(E5+F5)*100</f>
        <v>72</v>
      </c>
      <c r="H5" s="12">
        <v>0.76494740000000006</v>
      </c>
    </row>
    <row r="6" spans="1:11">
      <c r="A6" t="s">
        <v>10</v>
      </c>
      <c r="B6">
        <v>21</v>
      </c>
      <c r="C6">
        <v>5</v>
      </c>
      <c r="D6" s="1">
        <f t="shared" si="0"/>
        <v>80.769230769230774</v>
      </c>
      <c r="E6">
        <v>26</v>
      </c>
      <c r="F6">
        <v>14</v>
      </c>
      <c r="G6" s="1">
        <f t="shared" si="1"/>
        <v>65</v>
      </c>
      <c r="H6" s="12">
        <v>0.1026281</v>
      </c>
      <c r="I6" s="10"/>
    </row>
    <row r="7" spans="1:11">
      <c r="A7" t="s">
        <v>12</v>
      </c>
      <c r="B7">
        <v>1</v>
      </c>
      <c r="C7">
        <v>1</v>
      </c>
      <c r="D7" s="1">
        <f t="shared" si="0"/>
        <v>50</v>
      </c>
      <c r="E7">
        <v>15</v>
      </c>
      <c r="F7">
        <v>2</v>
      </c>
      <c r="G7" s="1">
        <f t="shared" si="1"/>
        <v>88.235294117647058</v>
      </c>
      <c r="H7" s="12">
        <v>0.22137029999999999</v>
      </c>
    </row>
    <row r="8" spans="1:11">
      <c r="A8" t="s">
        <v>13</v>
      </c>
      <c r="B8">
        <v>0</v>
      </c>
      <c r="C8">
        <v>1</v>
      </c>
      <c r="D8" s="1">
        <f t="shared" si="0"/>
        <v>0</v>
      </c>
      <c r="E8">
        <v>27</v>
      </c>
      <c r="F8">
        <v>242</v>
      </c>
      <c r="G8" s="1">
        <f t="shared" si="1"/>
        <v>10.037174721189592</v>
      </c>
      <c r="H8" s="12">
        <v>1</v>
      </c>
      <c r="I8" s="3"/>
    </row>
    <row r="9" spans="1:11">
      <c r="A9" t="s">
        <v>15</v>
      </c>
      <c r="B9">
        <v>1</v>
      </c>
      <c r="C9">
        <v>1</v>
      </c>
      <c r="D9" s="1">
        <f t="shared" si="0"/>
        <v>50</v>
      </c>
      <c r="E9">
        <v>108</v>
      </c>
      <c r="F9">
        <v>247</v>
      </c>
      <c r="G9" s="1">
        <f t="shared" si="1"/>
        <v>30.422535211267604</v>
      </c>
      <c r="H9" s="12">
        <v>0.5158623</v>
      </c>
    </row>
    <row r="10" spans="1:11">
      <c r="A10" t="s">
        <v>17</v>
      </c>
      <c r="B10">
        <v>10</v>
      </c>
      <c r="C10">
        <v>3</v>
      </c>
      <c r="D10" s="1">
        <f t="shared" si="0"/>
        <v>76.923076923076934</v>
      </c>
      <c r="E10">
        <v>31</v>
      </c>
      <c r="F10">
        <v>4</v>
      </c>
      <c r="G10" s="1">
        <f t="shared" si="1"/>
        <v>88.571428571428569</v>
      </c>
      <c r="H10" s="12">
        <v>0.1791838</v>
      </c>
      <c r="I10" s="9"/>
    </row>
    <row r="11" spans="1:11">
      <c r="A11" t="s">
        <v>18</v>
      </c>
      <c r="B11">
        <v>7</v>
      </c>
      <c r="C11">
        <v>15</v>
      </c>
      <c r="D11" s="1">
        <f t="shared" si="0"/>
        <v>31.818181818181817</v>
      </c>
      <c r="E11">
        <v>560</v>
      </c>
      <c r="F11">
        <v>896</v>
      </c>
      <c r="G11" s="1">
        <f t="shared" si="1"/>
        <v>38.461538461538467</v>
      </c>
      <c r="H11" s="12">
        <v>0.66266700000000001</v>
      </c>
    </row>
    <row r="12" spans="1:11">
      <c r="A12" t="s">
        <v>19</v>
      </c>
      <c r="B12">
        <v>8</v>
      </c>
      <c r="C12">
        <v>1</v>
      </c>
      <c r="D12" s="1">
        <f t="shared" si="0"/>
        <v>88.888888888888886</v>
      </c>
      <c r="E12">
        <v>1074</v>
      </c>
      <c r="F12">
        <v>311</v>
      </c>
      <c r="G12" s="1">
        <f t="shared" si="1"/>
        <v>77.545126353790621</v>
      </c>
      <c r="H12" s="12">
        <v>0.69393910000000003</v>
      </c>
    </row>
    <row r="13" spans="1:11">
      <c r="A13" t="s">
        <v>20</v>
      </c>
      <c r="B13">
        <v>7</v>
      </c>
      <c r="C13">
        <v>12</v>
      </c>
      <c r="D13" s="1">
        <f t="shared" si="0"/>
        <v>36.84210526315789</v>
      </c>
      <c r="E13">
        <v>789</v>
      </c>
      <c r="F13">
        <v>453</v>
      </c>
      <c r="G13" s="1">
        <f t="shared" si="1"/>
        <v>63.526570048309182</v>
      </c>
      <c r="H13" s="2">
        <v>2.86609E-2</v>
      </c>
    </row>
    <row r="14" spans="1:11">
      <c r="A14" t="s">
        <v>22</v>
      </c>
      <c r="B14">
        <v>1</v>
      </c>
      <c r="C14">
        <v>10</v>
      </c>
      <c r="D14" s="1">
        <f t="shared" si="0"/>
        <v>9.0909090909090917</v>
      </c>
      <c r="E14">
        <v>1973</v>
      </c>
      <c r="F14">
        <v>5705</v>
      </c>
      <c r="G14" s="1">
        <f t="shared" si="1"/>
        <v>25.696796040635583</v>
      </c>
      <c r="H14" s="12">
        <v>0.96190419999999999</v>
      </c>
    </row>
    <row r="15" spans="1:11">
      <c r="A15" t="s">
        <v>23</v>
      </c>
      <c r="B15">
        <v>2</v>
      </c>
      <c r="C15">
        <v>0</v>
      </c>
      <c r="D15" s="1">
        <f t="shared" si="0"/>
        <v>100</v>
      </c>
      <c r="E15">
        <v>574</v>
      </c>
      <c r="F15">
        <v>5</v>
      </c>
      <c r="G15" s="1">
        <f t="shared" si="1"/>
        <v>99.13644214162349</v>
      </c>
      <c r="H15" s="12">
        <v>1</v>
      </c>
    </row>
    <row r="16" spans="1:11">
      <c r="A16" t="s">
        <v>24</v>
      </c>
      <c r="B16">
        <v>5</v>
      </c>
      <c r="C16">
        <v>11</v>
      </c>
      <c r="D16" s="1">
        <f t="shared" si="0"/>
        <v>31.25</v>
      </c>
      <c r="E16">
        <v>629</v>
      </c>
      <c r="F16">
        <v>1614</v>
      </c>
      <c r="G16" s="1">
        <f t="shared" si="1"/>
        <v>28.042799821667408</v>
      </c>
      <c r="H16" s="12">
        <v>0.48021920000000001</v>
      </c>
    </row>
    <row r="17" spans="1:8">
      <c r="A17" t="s">
        <v>25</v>
      </c>
      <c r="B17">
        <v>3</v>
      </c>
      <c r="C17">
        <v>0</v>
      </c>
      <c r="D17" s="1">
        <f t="shared" si="0"/>
        <v>100</v>
      </c>
      <c r="E17">
        <v>109</v>
      </c>
      <c r="F17">
        <v>43</v>
      </c>
      <c r="G17" s="1">
        <f t="shared" si="1"/>
        <v>71.710526315789465</v>
      </c>
      <c r="H17" s="12">
        <v>1</v>
      </c>
    </row>
    <row r="18" spans="1:8">
      <c r="A18" t="s">
        <v>26</v>
      </c>
      <c r="B18">
        <v>3</v>
      </c>
      <c r="C18">
        <v>0</v>
      </c>
      <c r="D18" s="1">
        <f t="shared" si="0"/>
        <v>100</v>
      </c>
      <c r="E18">
        <v>15</v>
      </c>
      <c r="F18">
        <v>89</v>
      </c>
      <c r="G18" s="1">
        <f t="shared" si="1"/>
        <v>14.423076923076922</v>
      </c>
      <c r="H18" s="2">
        <v>2.9984E-3</v>
      </c>
    </row>
    <row r="19" spans="1:8">
      <c r="A19" t="s">
        <v>27</v>
      </c>
      <c r="B19">
        <v>0</v>
      </c>
      <c r="C19">
        <v>37</v>
      </c>
      <c r="D19" s="1">
        <f t="shared" si="0"/>
        <v>0</v>
      </c>
      <c r="E19">
        <v>0</v>
      </c>
      <c r="F19">
        <v>39</v>
      </c>
      <c r="G19" s="1">
        <f t="shared" si="1"/>
        <v>0</v>
      </c>
      <c r="H19" s="12"/>
    </row>
    <row r="20" spans="1:8">
      <c r="A20" t="s">
        <v>28</v>
      </c>
      <c r="B20">
        <v>2</v>
      </c>
      <c r="C20">
        <v>10</v>
      </c>
      <c r="D20" s="1">
        <f t="shared" si="0"/>
        <v>16.666666666666664</v>
      </c>
      <c r="E20">
        <v>44</v>
      </c>
      <c r="F20">
        <v>173</v>
      </c>
      <c r="G20" s="1">
        <f t="shared" si="1"/>
        <v>20.276497695852534</v>
      </c>
      <c r="H20" s="12">
        <v>0.73297599999999996</v>
      </c>
    </row>
    <row r="21" spans="1:8">
      <c r="A21" t="s">
        <v>29</v>
      </c>
      <c r="B21">
        <v>5</v>
      </c>
      <c r="C21">
        <v>1</v>
      </c>
      <c r="D21" s="1">
        <f t="shared" si="0"/>
        <v>83.333333333333343</v>
      </c>
      <c r="E21">
        <v>56</v>
      </c>
      <c r="F21">
        <v>2</v>
      </c>
      <c r="G21" s="1">
        <f t="shared" si="1"/>
        <v>96.551724137931032</v>
      </c>
      <c r="H21" s="12">
        <v>0.18994630000000001</v>
      </c>
    </row>
    <row r="22" spans="1:8">
      <c r="A22" t="s">
        <v>30</v>
      </c>
      <c r="B22">
        <v>3</v>
      </c>
      <c r="C22">
        <v>0</v>
      </c>
      <c r="D22" s="1">
        <f t="shared" si="0"/>
        <v>100</v>
      </c>
      <c r="E22">
        <v>79</v>
      </c>
      <c r="F22">
        <v>0</v>
      </c>
      <c r="G22" s="1">
        <f t="shared" si="1"/>
        <v>100</v>
      </c>
      <c r="H22" s="15"/>
    </row>
    <row r="23" spans="1:8">
      <c r="A23" t="s">
        <v>31</v>
      </c>
      <c r="B23">
        <v>15</v>
      </c>
      <c r="C23">
        <v>1</v>
      </c>
      <c r="D23" s="1">
        <f t="shared" si="0"/>
        <v>93.75</v>
      </c>
      <c r="E23">
        <v>5</v>
      </c>
      <c r="F23">
        <v>0</v>
      </c>
      <c r="G23" s="1">
        <f t="shared" si="1"/>
        <v>100</v>
      </c>
      <c r="H23" s="15"/>
    </row>
    <row r="25" spans="1:8">
      <c r="A25" s="10" t="s">
        <v>0</v>
      </c>
      <c r="B25" s="10" t="s">
        <v>49</v>
      </c>
      <c r="C25" s="10" t="s">
        <v>50</v>
      </c>
      <c r="D25" s="10" t="s">
        <v>54</v>
      </c>
      <c r="E25" t="s">
        <v>4</v>
      </c>
      <c r="F25" t="s">
        <v>5</v>
      </c>
      <c r="G25" s="10" t="s">
        <v>6</v>
      </c>
      <c r="H25" t="s">
        <v>7</v>
      </c>
    </row>
    <row r="26" spans="1:8">
      <c r="A26" t="s">
        <v>51</v>
      </c>
      <c r="B26">
        <v>24</v>
      </c>
      <c r="C26">
        <v>16</v>
      </c>
      <c r="D26" s="3">
        <f>B26/40*100</f>
        <v>60</v>
      </c>
      <c r="E26">
        <v>14</v>
      </c>
      <c r="F26">
        <v>24</v>
      </c>
      <c r="G26">
        <v>36.799999999999997</v>
      </c>
      <c r="H26" s="2">
        <v>4.6115933383331599E-3</v>
      </c>
    </row>
    <row r="27" spans="1:8">
      <c r="A27" t="s">
        <v>52</v>
      </c>
      <c r="B27">
        <v>0</v>
      </c>
      <c r="C27">
        <v>26</v>
      </c>
      <c r="D27" s="3">
        <v>0</v>
      </c>
      <c r="E27">
        <v>314</v>
      </c>
      <c r="F27">
        <v>807</v>
      </c>
      <c r="G27" s="3">
        <v>28</v>
      </c>
      <c r="H27" s="2">
        <v>2.7488585826195201E-4</v>
      </c>
    </row>
    <row r="28" spans="1:8">
      <c r="A28" t="s">
        <v>53</v>
      </c>
      <c r="B28">
        <v>6</v>
      </c>
      <c r="C28">
        <v>19</v>
      </c>
      <c r="D28" s="3">
        <f>B28/25*100</f>
        <v>24</v>
      </c>
      <c r="E28">
        <v>98</v>
      </c>
      <c r="F28">
        <v>388</v>
      </c>
      <c r="G28">
        <v>20.2</v>
      </c>
      <c r="H28" s="12">
        <v>0.61928902730228197</v>
      </c>
    </row>
    <row r="29" spans="1:8">
      <c r="G29" s="9"/>
      <c r="H29" s="9"/>
    </row>
  </sheetData>
  <phoneticPr fontId="9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workbookViewId="0">
      <selection activeCell="A3" sqref="A3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9" width="22.1640625" customWidth="1"/>
    <col min="10" max="10" width="13.5" customWidth="1"/>
    <col min="11" max="11" width="11.83203125" customWidth="1"/>
  </cols>
  <sheetData>
    <row r="1" spans="1:11">
      <c r="A1" s="5" t="s">
        <v>33</v>
      </c>
      <c r="B1" s="5"/>
      <c r="C1" s="5"/>
      <c r="D1" s="5"/>
      <c r="E1" s="6"/>
      <c r="F1" s="6"/>
      <c r="G1" s="6"/>
      <c r="H1" s="6"/>
      <c r="I1" s="6"/>
      <c r="J1" s="6"/>
    </row>
    <row r="2" spans="1:11">
      <c r="A2" s="5" t="s">
        <v>39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11">
      <c r="A4" t="s">
        <v>10</v>
      </c>
      <c r="B4">
        <v>1</v>
      </c>
      <c r="C4">
        <v>0</v>
      </c>
      <c r="D4" s="1">
        <f t="shared" ref="D4:D14" si="0">B4/(B4+C4)*100</f>
        <v>100</v>
      </c>
      <c r="E4">
        <v>26</v>
      </c>
      <c r="F4">
        <v>14</v>
      </c>
      <c r="G4" s="1">
        <f t="shared" ref="G4:G14" si="1">E4/(E4+F4)*100</f>
        <v>65</v>
      </c>
      <c r="H4" s="12">
        <v>1</v>
      </c>
    </row>
    <row r="5" spans="1:11">
      <c r="A5" t="s">
        <v>11</v>
      </c>
      <c r="B5">
        <v>0</v>
      </c>
      <c r="C5">
        <v>3</v>
      </c>
      <c r="D5" s="1">
        <f t="shared" si="0"/>
        <v>0</v>
      </c>
      <c r="E5">
        <v>3</v>
      </c>
      <c r="F5">
        <v>65</v>
      </c>
      <c r="G5" s="1">
        <f t="shared" si="1"/>
        <v>4.4117647058823533</v>
      </c>
      <c r="H5" s="12">
        <v>1</v>
      </c>
    </row>
    <row r="6" spans="1:11">
      <c r="A6" t="s">
        <v>13</v>
      </c>
      <c r="B6">
        <v>0</v>
      </c>
      <c r="C6">
        <v>6</v>
      </c>
      <c r="D6" s="1">
        <f t="shared" si="0"/>
        <v>0</v>
      </c>
      <c r="E6">
        <v>27</v>
      </c>
      <c r="F6">
        <v>242</v>
      </c>
      <c r="G6" s="1">
        <f t="shared" si="1"/>
        <v>10.037174721189592</v>
      </c>
      <c r="H6" s="12">
        <v>1</v>
      </c>
    </row>
    <row r="7" spans="1:11">
      <c r="A7" t="s">
        <v>17</v>
      </c>
      <c r="B7">
        <v>1</v>
      </c>
      <c r="C7">
        <v>1</v>
      </c>
      <c r="D7" s="1">
        <f t="shared" si="0"/>
        <v>50</v>
      </c>
      <c r="E7">
        <v>31</v>
      </c>
      <c r="F7">
        <v>4</v>
      </c>
      <c r="G7" s="1">
        <f t="shared" si="1"/>
        <v>88.571428571428569</v>
      </c>
      <c r="H7" s="12">
        <v>0.21553549999999999</v>
      </c>
    </row>
    <row r="8" spans="1:11">
      <c r="A8" t="s">
        <v>18</v>
      </c>
      <c r="B8">
        <v>3</v>
      </c>
      <c r="C8">
        <v>3</v>
      </c>
      <c r="D8" s="1">
        <f t="shared" si="0"/>
        <v>50</v>
      </c>
      <c r="E8">
        <v>560</v>
      </c>
      <c r="F8">
        <v>896</v>
      </c>
      <c r="G8" s="1">
        <f t="shared" si="1"/>
        <v>38.461538461538467</v>
      </c>
      <c r="H8" s="12">
        <v>0.68177100000000002</v>
      </c>
    </row>
    <row r="9" spans="1:11">
      <c r="A9" t="s">
        <v>20</v>
      </c>
      <c r="B9">
        <v>6</v>
      </c>
      <c r="C9">
        <v>3</v>
      </c>
      <c r="D9" s="1">
        <f t="shared" si="0"/>
        <v>66.666666666666657</v>
      </c>
      <c r="E9">
        <v>789</v>
      </c>
      <c r="F9">
        <v>453</v>
      </c>
      <c r="G9" s="1">
        <f t="shared" si="1"/>
        <v>63.526570048309182</v>
      </c>
      <c r="H9" s="12">
        <v>1</v>
      </c>
    </row>
    <row r="10" spans="1:11">
      <c r="A10" t="s">
        <v>22</v>
      </c>
      <c r="B10">
        <v>1</v>
      </c>
      <c r="C10">
        <v>6</v>
      </c>
      <c r="D10" s="1">
        <f t="shared" si="0"/>
        <v>14.285714285714285</v>
      </c>
      <c r="E10">
        <v>1973</v>
      </c>
      <c r="F10">
        <v>5705</v>
      </c>
      <c r="G10" s="1">
        <f t="shared" si="1"/>
        <v>25.696796040635583</v>
      </c>
      <c r="H10" s="12">
        <v>0.87499669999999996</v>
      </c>
    </row>
    <row r="11" spans="1:11">
      <c r="A11" t="s">
        <v>24</v>
      </c>
      <c r="B11">
        <v>0</v>
      </c>
      <c r="C11">
        <v>5</v>
      </c>
      <c r="D11" s="1">
        <f t="shared" si="0"/>
        <v>0</v>
      </c>
      <c r="E11">
        <v>629</v>
      </c>
      <c r="F11">
        <v>1614</v>
      </c>
      <c r="G11" s="1">
        <f t="shared" si="1"/>
        <v>28.042799821667408</v>
      </c>
      <c r="H11" s="12">
        <v>1</v>
      </c>
    </row>
    <row r="12" spans="1:11">
      <c r="A12" t="s">
        <v>25</v>
      </c>
      <c r="B12">
        <v>1</v>
      </c>
      <c r="C12">
        <v>1</v>
      </c>
      <c r="D12" s="1">
        <f t="shared" si="0"/>
        <v>50</v>
      </c>
      <c r="E12">
        <v>109</v>
      </c>
      <c r="F12">
        <v>43</v>
      </c>
      <c r="G12" s="1">
        <f t="shared" si="1"/>
        <v>71.710526315789465</v>
      </c>
      <c r="H12" s="12">
        <v>0.48576760000000002</v>
      </c>
    </row>
    <row r="13" spans="1:11">
      <c r="A13" t="s">
        <v>28</v>
      </c>
      <c r="B13">
        <v>2</v>
      </c>
      <c r="C13">
        <v>3</v>
      </c>
      <c r="D13" s="1">
        <f t="shared" si="0"/>
        <v>40</v>
      </c>
      <c r="E13">
        <v>44</v>
      </c>
      <c r="F13">
        <v>173</v>
      </c>
      <c r="G13" s="1">
        <f t="shared" si="1"/>
        <v>20.276497695852534</v>
      </c>
      <c r="H13" s="12">
        <v>0.26846419999999999</v>
      </c>
    </row>
    <row r="14" spans="1:11">
      <c r="A14" t="s">
        <v>30</v>
      </c>
      <c r="B14">
        <v>1</v>
      </c>
      <c r="C14">
        <v>0</v>
      </c>
      <c r="D14" s="1">
        <f t="shared" si="0"/>
        <v>100</v>
      </c>
      <c r="E14">
        <v>79</v>
      </c>
      <c r="F14">
        <v>0</v>
      </c>
      <c r="G14" s="1">
        <f t="shared" si="1"/>
        <v>100</v>
      </c>
      <c r="H14" s="2"/>
    </row>
  </sheetData>
  <phoneticPr fontId="9" type="noConversion"/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7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9" width="22.1640625" customWidth="1"/>
    <col min="10" max="10" width="16.1640625" customWidth="1"/>
  </cols>
  <sheetData>
    <row r="1" spans="1:8">
      <c r="A1" s="5" t="s">
        <v>33</v>
      </c>
      <c r="B1" s="5"/>
      <c r="C1" s="5"/>
      <c r="D1" s="5"/>
      <c r="E1" s="6"/>
      <c r="F1" s="6"/>
      <c r="G1" s="6"/>
      <c r="H1" s="6"/>
    </row>
    <row r="2" spans="1:8">
      <c r="A2" s="5" t="s">
        <v>40</v>
      </c>
      <c r="B2" s="5"/>
      <c r="C2" s="5"/>
      <c r="D2" s="6"/>
      <c r="E2" s="6"/>
      <c r="F2" s="6"/>
      <c r="G2" s="6"/>
      <c r="H2" s="6"/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8">
      <c r="A4" t="s">
        <v>32</v>
      </c>
      <c r="B4">
        <v>19</v>
      </c>
      <c r="C4">
        <v>18</v>
      </c>
      <c r="D4" s="1">
        <f>B4/(B4+C4)*100</f>
        <v>51.351351351351347</v>
      </c>
      <c r="E4">
        <v>5</v>
      </c>
      <c r="F4">
        <v>3</v>
      </c>
      <c r="G4" s="1">
        <f>E4/(E4+F4)*100</f>
        <v>62.5</v>
      </c>
      <c r="H4" s="12">
        <v>0.17584859999999999</v>
      </c>
    </row>
    <row r="5" spans="1:8">
      <c r="A5" t="s">
        <v>8</v>
      </c>
      <c r="B5">
        <v>2</v>
      </c>
      <c r="C5">
        <v>5</v>
      </c>
      <c r="D5" s="1">
        <f t="shared" ref="D5:D21" si="0">B5/(B5+C5)*100</f>
        <v>28.571428571428569</v>
      </c>
      <c r="E5">
        <v>77</v>
      </c>
      <c r="F5">
        <v>66</v>
      </c>
      <c r="G5" s="1">
        <f t="shared" ref="G5:G21" si="1">E5/(E5+F5)*100</f>
        <v>53.846153846153847</v>
      </c>
      <c r="H5" s="12">
        <v>0.26026379999999999</v>
      </c>
    </row>
    <row r="6" spans="1:8">
      <c r="A6" t="s">
        <v>9</v>
      </c>
      <c r="B6">
        <v>101</v>
      </c>
      <c r="C6">
        <v>79</v>
      </c>
      <c r="D6" s="1">
        <f t="shared" si="0"/>
        <v>56.111111111111114</v>
      </c>
      <c r="E6">
        <v>68</v>
      </c>
      <c r="F6">
        <v>51</v>
      </c>
      <c r="G6" s="1">
        <f t="shared" si="1"/>
        <v>57.142857142857139</v>
      </c>
      <c r="H6" s="12">
        <v>0.82134499999999999</v>
      </c>
    </row>
    <row r="7" spans="1:8">
      <c r="A7" t="s">
        <v>11</v>
      </c>
      <c r="B7">
        <v>1</v>
      </c>
      <c r="C7">
        <v>2</v>
      </c>
      <c r="D7" s="1">
        <f t="shared" si="0"/>
        <v>33.333333333333329</v>
      </c>
      <c r="E7">
        <v>5</v>
      </c>
      <c r="F7">
        <v>1</v>
      </c>
      <c r="G7" s="1">
        <f t="shared" si="1"/>
        <v>83.333333333333343</v>
      </c>
      <c r="H7" s="12">
        <v>7.4101899999999998E-2</v>
      </c>
    </row>
    <row r="8" spans="1:8">
      <c r="A8" t="s">
        <v>12</v>
      </c>
      <c r="B8">
        <v>13</v>
      </c>
      <c r="C8">
        <v>5</v>
      </c>
      <c r="D8" s="1">
        <f t="shared" si="0"/>
        <v>72.222222222222214</v>
      </c>
      <c r="E8">
        <v>160</v>
      </c>
      <c r="F8">
        <v>100</v>
      </c>
      <c r="G8" s="1">
        <f t="shared" si="1"/>
        <v>61.53846153846154</v>
      </c>
      <c r="H8" s="12">
        <v>0.46963060000000001</v>
      </c>
    </row>
    <row r="9" spans="1:8">
      <c r="A9" t="s">
        <v>15</v>
      </c>
      <c r="B9">
        <v>22</v>
      </c>
      <c r="C9">
        <v>20</v>
      </c>
      <c r="D9" s="1">
        <f t="shared" si="0"/>
        <v>52.380952380952387</v>
      </c>
      <c r="E9">
        <v>232</v>
      </c>
      <c r="F9">
        <v>253</v>
      </c>
      <c r="G9" s="1">
        <f t="shared" si="1"/>
        <v>47.835051546391753</v>
      </c>
      <c r="H9" s="12">
        <v>0.64373579999999997</v>
      </c>
    </row>
    <row r="10" spans="1:8">
      <c r="A10" t="s">
        <v>16</v>
      </c>
      <c r="B10">
        <v>4</v>
      </c>
      <c r="C10">
        <v>3</v>
      </c>
      <c r="D10" s="1">
        <f t="shared" si="0"/>
        <v>57.142857142857139</v>
      </c>
      <c r="E10">
        <v>1</v>
      </c>
      <c r="F10">
        <v>9</v>
      </c>
      <c r="G10" s="1">
        <f t="shared" si="1"/>
        <v>10</v>
      </c>
      <c r="H10" s="2">
        <v>2.728E-3</v>
      </c>
    </row>
    <row r="11" spans="1:8">
      <c r="A11" t="s">
        <v>17</v>
      </c>
      <c r="B11">
        <v>6</v>
      </c>
      <c r="C11">
        <v>7</v>
      </c>
      <c r="D11" s="1">
        <f t="shared" si="0"/>
        <v>46.153846153846153</v>
      </c>
      <c r="E11">
        <v>103</v>
      </c>
      <c r="F11">
        <v>77</v>
      </c>
      <c r="G11" s="1">
        <f t="shared" si="1"/>
        <v>57.222222222222221</v>
      </c>
      <c r="H11" s="12">
        <v>0.57683309999999999</v>
      </c>
    </row>
    <row r="12" spans="1:8">
      <c r="A12" t="s">
        <v>18</v>
      </c>
      <c r="B12">
        <v>26</v>
      </c>
      <c r="C12">
        <v>20</v>
      </c>
      <c r="D12" s="1">
        <f t="shared" si="0"/>
        <v>56.521739130434781</v>
      </c>
      <c r="E12">
        <v>65</v>
      </c>
      <c r="F12">
        <v>47</v>
      </c>
      <c r="G12" s="1">
        <f t="shared" si="1"/>
        <v>58.035714285714292</v>
      </c>
      <c r="H12" s="12">
        <v>0.88169410000000004</v>
      </c>
    </row>
    <row r="13" spans="1:8">
      <c r="A13" t="s">
        <v>19</v>
      </c>
      <c r="B13">
        <v>1</v>
      </c>
      <c r="C13">
        <v>1</v>
      </c>
      <c r="D13" s="1">
        <f t="shared" si="0"/>
        <v>50</v>
      </c>
      <c r="E13">
        <v>28</v>
      </c>
      <c r="F13">
        <v>24</v>
      </c>
      <c r="G13" s="1">
        <f t="shared" si="1"/>
        <v>53.846153846153847</v>
      </c>
      <c r="H13" s="12">
        <v>1</v>
      </c>
    </row>
    <row r="14" spans="1:8">
      <c r="A14" t="s">
        <v>20</v>
      </c>
      <c r="B14">
        <v>42</v>
      </c>
      <c r="C14">
        <v>49</v>
      </c>
      <c r="D14" s="1">
        <f t="shared" si="0"/>
        <v>46.153846153846153</v>
      </c>
      <c r="E14">
        <v>362</v>
      </c>
      <c r="F14">
        <v>405</v>
      </c>
      <c r="G14" s="1">
        <f t="shared" si="1"/>
        <v>47.196870925684486</v>
      </c>
      <c r="H14" s="12">
        <v>0.91646740000000004</v>
      </c>
    </row>
    <row r="15" spans="1:8">
      <c r="A15" t="s">
        <v>22</v>
      </c>
      <c r="B15">
        <v>4</v>
      </c>
      <c r="C15">
        <v>1</v>
      </c>
      <c r="D15" s="1">
        <f t="shared" si="0"/>
        <v>80</v>
      </c>
      <c r="E15">
        <v>15</v>
      </c>
      <c r="F15">
        <v>3</v>
      </c>
      <c r="G15" s="1">
        <f t="shared" si="1"/>
        <v>83.333333333333343</v>
      </c>
      <c r="H15" s="12">
        <v>1</v>
      </c>
    </row>
    <row r="16" spans="1:8">
      <c r="A16" t="s">
        <v>23</v>
      </c>
      <c r="B16">
        <v>4</v>
      </c>
      <c r="C16">
        <v>0</v>
      </c>
      <c r="D16" s="1">
        <f t="shared" si="0"/>
        <v>100</v>
      </c>
      <c r="E16">
        <v>20</v>
      </c>
      <c r="F16">
        <v>0</v>
      </c>
      <c r="G16" s="1">
        <f t="shared" si="1"/>
        <v>100</v>
      </c>
      <c r="H16" s="2"/>
    </row>
    <row r="17" spans="1:8">
      <c r="A17" t="s">
        <v>24</v>
      </c>
      <c r="B17">
        <v>14</v>
      </c>
      <c r="C17">
        <v>15</v>
      </c>
      <c r="D17" s="1">
        <f t="shared" si="0"/>
        <v>48.275862068965516</v>
      </c>
      <c r="E17">
        <v>69</v>
      </c>
      <c r="F17">
        <v>66</v>
      </c>
      <c r="G17" s="1">
        <f t="shared" si="1"/>
        <v>51.111111111111107</v>
      </c>
      <c r="H17" s="12">
        <v>0.85334410000000005</v>
      </c>
    </row>
    <row r="18" spans="1:8">
      <c r="A18" t="s">
        <v>25</v>
      </c>
      <c r="B18">
        <v>2</v>
      </c>
      <c r="C18">
        <v>4</v>
      </c>
      <c r="D18" s="1">
        <f t="shared" si="0"/>
        <v>33.333333333333329</v>
      </c>
      <c r="E18">
        <v>25</v>
      </c>
      <c r="F18">
        <v>22</v>
      </c>
      <c r="G18" s="1">
        <f t="shared" si="1"/>
        <v>53.191489361702125</v>
      </c>
      <c r="H18" s="12">
        <v>0.42822009999999999</v>
      </c>
    </row>
    <row r="19" spans="1:8">
      <c r="A19" t="s">
        <v>26</v>
      </c>
      <c r="B19">
        <v>17</v>
      </c>
      <c r="C19">
        <v>9</v>
      </c>
      <c r="D19" s="1">
        <f t="shared" si="0"/>
        <v>65.384615384615387</v>
      </c>
      <c r="E19">
        <v>50</v>
      </c>
      <c r="F19">
        <v>58</v>
      </c>
      <c r="G19" s="1">
        <f t="shared" si="1"/>
        <v>46.296296296296298</v>
      </c>
      <c r="H19" s="12">
        <v>7.4703400000000003E-2</v>
      </c>
    </row>
    <row r="20" spans="1:8">
      <c r="A20" t="s">
        <v>30</v>
      </c>
      <c r="B20">
        <v>0</v>
      </c>
      <c r="C20">
        <v>5</v>
      </c>
      <c r="D20" s="1">
        <f t="shared" si="0"/>
        <v>0</v>
      </c>
      <c r="E20">
        <v>3</v>
      </c>
      <c r="F20">
        <v>2</v>
      </c>
      <c r="G20" s="1">
        <f t="shared" si="1"/>
        <v>60</v>
      </c>
      <c r="H20" s="12">
        <v>1.0240000000000001E-2</v>
      </c>
    </row>
    <row r="21" spans="1:8">
      <c r="A21" t="s">
        <v>31</v>
      </c>
      <c r="B21">
        <v>50</v>
      </c>
      <c r="C21">
        <v>40</v>
      </c>
      <c r="D21" s="1">
        <f t="shared" si="0"/>
        <v>55.555555555555557</v>
      </c>
      <c r="E21">
        <v>191</v>
      </c>
      <c r="F21">
        <v>151</v>
      </c>
      <c r="G21" s="1">
        <f t="shared" si="1"/>
        <v>55.847953216374272</v>
      </c>
      <c r="H21" s="12">
        <v>1</v>
      </c>
    </row>
    <row r="27" spans="1:8">
      <c r="G27" s="2"/>
      <c r="H27" s="2"/>
    </row>
  </sheetData>
  <phoneticPr fontId="9" type="noConversion"/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1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  <col min="9" max="9" width="16" customWidth="1"/>
  </cols>
  <sheetData>
    <row r="1" spans="1:9">
      <c r="A1" s="5" t="s">
        <v>33</v>
      </c>
      <c r="B1" s="5"/>
      <c r="C1" s="5"/>
      <c r="D1" s="5"/>
      <c r="E1" s="6"/>
      <c r="F1" s="6"/>
      <c r="G1" s="6"/>
      <c r="H1" s="6"/>
      <c r="I1" s="6"/>
    </row>
    <row r="2" spans="1:9">
      <c r="A2" s="5" t="s">
        <v>41</v>
      </c>
      <c r="B2" s="5"/>
      <c r="C2" s="5"/>
      <c r="D2" s="6"/>
      <c r="E2" s="6"/>
      <c r="F2" s="6"/>
      <c r="G2" s="6"/>
      <c r="H2" s="6"/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6" t="s">
        <v>7</v>
      </c>
    </row>
    <row r="4" spans="1:9">
      <c r="A4" t="s">
        <v>32</v>
      </c>
      <c r="B4">
        <v>0</v>
      </c>
      <c r="C4">
        <v>12</v>
      </c>
      <c r="D4" s="14">
        <f>B4/(B4+C4)*100</f>
        <v>0</v>
      </c>
      <c r="E4">
        <v>11</v>
      </c>
      <c r="F4">
        <v>17</v>
      </c>
      <c r="G4" s="14">
        <v>39.285714285714299</v>
      </c>
      <c r="H4" s="2">
        <v>4.9037999999999998E-3</v>
      </c>
    </row>
    <row r="5" spans="1:9">
      <c r="A5" t="s">
        <v>8</v>
      </c>
      <c r="B5">
        <v>9</v>
      </c>
      <c r="C5">
        <v>12</v>
      </c>
      <c r="D5" s="14">
        <f t="shared" ref="D5:D26" si="0">B5/(B5+C5)*100</f>
        <v>42.857142857142854</v>
      </c>
      <c r="E5">
        <v>264</v>
      </c>
      <c r="F5">
        <v>510</v>
      </c>
      <c r="G5" s="14">
        <v>34.1085271317829</v>
      </c>
      <c r="H5" s="12">
        <v>0.2645574</v>
      </c>
    </row>
    <row r="6" spans="1:9">
      <c r="A6" t="s">
        <v>9</v>
      </c>
      <c r="B6">
        <v>57</v>
      </c>
      <c r="C6">
        <v>43</v>
      </c>
      <c r="D6" s="14">
        <f t="shared" si="0"/>
        <v>56.999999999999993</v>
      </c>
      <c r="E6">
        <v>193</v>
      </c>
      <c r="F6">
        <v>126</v>
      </c>
      <c r="G6" s="14">
        <v>60.5015673981191</v>
      </c>
      <c r="H6" s="12">
        <v>0.47568850000000001</v>
      </c>
    </row>
    <row r="7" spans="1:9">
      <c r="A7" t="s">
        <v>10</v>
      </c>
      <c r="B7">
        <v>9</v>
      </c>
      <c r="C7">
        <v>82</v>
      </c>
      <c r="D7" s="14">
        <f t="shared" si="0"/>
        <v>9.8901098901098905</v>
      </c>
      <c r="E7">
        <v>0</v>
      </c>
      <c r="F7">
        <v>63</v>
      </c>
      <c r="G7" s="14">
        <v>0</v>
      </c>
      <c r="H7" s="16"/>
    </row>
    <row r="8" spans="1:9">
      <c r="A8" t="s">
        <v>11</v>
      </c>
      <c r="B8">
        <v>2</v>
      </c>
      <c r="C8">
        <v>41</v>
      </c>
      <c r="D8" s="14">
        <f t="shared" si="0"/>
        <v>4.6511627906976747</v>
      </c>
      <c r="E8">
        <v>51</v>
      </c>
      <c r="F8">
        <v>89</v>
      </c>
      <c r="G8" s="14">
        <v>36.428571428571402</v>
      </c>
      <c r="H8" s="2">
        <v>1.57E-6</v>
      </c>
    </row>
    <row r="9" spans="1:9">
      <c r="A9" t="s">
        <v>12</v>
      </c>
      <c r="B9">
        <v>34</v>
      </c>
      <c r="C9">
        <v>3</v>
      </c>
      <c r="D9" s="14">
        <f t="shared" si="0"/>
        <v>91.891891891891902</v>
      </c>
      <c r="E9">
        <v>47</v>
      </c>
      <c r="F9">
        <v>20</v>
      </c>
      <c r="G9" s="14">
        <v>70.149253731343293</v>
      </c>
      <c r="H9" s="2">
        <v>2.0717999999999999E-3</v>
      </c>
    </row>
    <row r="10" spans="1:9">
      <c r="A10" t="s">
        <v>13</v>
      </c>
      <c r="B10">
        <v>28</v>
      </c>
      <c r="C10">
        <v>21</v>
      </c>
      <c r="D10" s="14">
        <f t="shared" si="0"/>
        <v>57.142857142857139</v>
      </c>
      <c r="E10">
        <v>10</v>
      </c>
      <c r="F10">
        <v>7</v>
      </c>
      <c r="G10" s="14">
        <v>58.823529411764703</v>
      </c>
      <c r="H10" s="12">
        <v>0.88481560000000004</v>
      </c>
    </row>
    <row r="11" spans="1:9">
      <c r="A11" t="s">
        <v>14</v>
      </c>
      <c r="B11">
        <v>45</v>
      </c>
      <c r="C11">
        <v>187</v>
      </c>
      <c r="D11" s="14">
        <f t="shared" si="0"/>
        <v>19.396551724137932</v>
      </c>
      <c r="E11">
        <v>274</v>
      </c>
      <c r="F11">
        <v>3687</v>
      </c>
      <c r="G11" s="14">
        <v>6.91744508962383</v>
      </c>
      <c r="H11" s="2">
        <v>3.3099999999999999E-10</v>
      </c>
    </row>
    <row r="12" spans="1:9">
      <c r="A12" t="s">
        <v>15</v>
      </c>
      <c r="B12">
        <v>11</v>
      </c>
      <c r="C12">
        <v>16</v>
      </c>
      <c r="D12" s="14">
        <f t="shared" si="0"/>
        <v>40.74074074074074</v>
      </c>
      <c r="E12">
        <v>291</v>
      </c>
      <c r="F12">
        <v>683</v>
      </c>
      <c r="G12" s="14">
        <v>29.8767967145791</v>
      </c>
      <c r="H12" s="12">
        <v>0.1532056</v>
      </c>
    </row>
    <row r="13" spans="1:9">
      <c r="A13" t="s">
        <v>16</v>
      </c>
      <c r="B13">
        <v>84</v>
      </c>
      <c r="C13">
        <v>3</v>
      </c>
      <c r="D13" s="14">
        <f t="shared" si="0"/>
        <v>96.551724137931032</v>
      </c>
      <c r="E13">
        <v>137</v>
      </c>
      <c r="F13">
        <v>6</v>
      </c>
      <c r="G13" s="14">
        <v>95.8041958041958</v>
      </c>
      <c r="H13" s="12">
        <v>1</v>
      </c>
    </row>
    <row r="14" spans="1:9">
      <c r="A14" t="s">
        <v>17</v>
      </c>
      <c r="B14">
        <v>48</v>
      </c>
      <c r="C14">
        <v>0</v>
      </c>
      <c r="D14" s="14">
        <f t="shared" si="0"/>
        <v>100</v>
      </c>
      <c r="E14">
        <v>410</v>
      </c>
      <c r="F14">
        <v>36</v>
      </c>
      <c r="G14" s="14">
        <v>91.928251121076201</v>
      </c>
      <c r="H14" s="2">
        <v>3.11817E-2</v>
      </c>
    </row>
    <row r="15" spans="1:9">
      <c r="A15" t="s">
        <v>18</v>
      </c>
      <c r="B15">
        <v>28</v>
      </c>
      <c r="C15">
        <v>12</v>
      </c>
      <c r="D15" s="14">
        <f t="shared" si="0"/>
        <v>70</v>
      </c>
      <c r="E15">
        <v>341</v>
      </c>
      <c r="F15">
        <v>264</v>
      </c>
      <c r="G15" s="14">
        <v>56.363636363636402</v>
      </c>
      <c r="H15" s="12">
        <v>5.5256800000000002E-2</v>
      </c>
    </row>
    <row r="16" spans="1:9">
      <c r="A16" t="s">
        <v>19</v>
      </c>
      <c r="B16">
        <v>2</v>
      </c>
      <c r="C16">
        <v>1</v>
      </c>
      <c r="D16" s="14">
        <f t="shared" si="0"/>
        <v>66.666666666666657</v>
      </c>
      <c r="E16">
        <v>284</v>
      </c>
      <c r="F16">
        <v>69</v>
      </c>
      <c r="G16" s="14">
        <v>80.453257790368298</v>
      </c>
      <c r="H16" s="12">
        <v>0.4793113</v>
      </c>
    </row>
    <row r="17" spans="1:8">
      <c r="A17" t="s">
        <v>20</v>
      </c>
      <c r="B17">
        <v>160</v>
      </c>
      <c r="C17">
        <v>113</v>
      </c>
      <c r="D17" s="14">
        <f t="shared" si="0"/>
        <v>58.608058608058613</v>
      </c>
      <c r="E17">
        <v>345</v>
      </c>
      <c r="F17">
        <v>183</v>
      </c>
      <c r="G17" s="14">
        <v>65.340909090909093</v>
      </c>
      <c r="H17" s="2">
        <v>2.19227E-2</v>
      </c>
    </row>
    <row r="18" spans="1:8">
      <c r="A18" t="s">
        <v>22</v>
      </c>
      <c r="B18">
        <v>35</v>
      </c>
      <c r="C18">
        <v>7</v>
      </c>
      <c r="D18" s="14">
        <f t="shared" si="0"/>
        <v>83.333333333333343</v>
      </c>
      <c r="E18">
        <v>805</v>
      </c>
      <c r="F18">
        <v>276</v>
      </c>
      <c r="G18" s="14">
        <v>74.468085106383</v>
      </c>
      <c r="H18" s="12">
        <v>0.21822220000000001</v>
      </c>
    </row>
    <row r="19" spans="1:8">
      <c r="A19" t="s">
        <v>23</v>
      </c>
      <c r="B19">
        <v>42</v>
      </c>
      <c r="C19">
        <v>2</v>
      </c>
      <c r="D19" s="14">
        <f t="shared" si="0"/>
        <v>95.454545454545453</v>
      </c>
      <c r="E19">
        <v>533</v>
      </c>
      <c r="F19">
        <v>51</v>
      </c>
      <c r="G19" s="14">
        <v>91.267123287671197</v>
      </c>
      <c r="H19" s="12">
        <v>0.90642599999999995</v>
      </c>
    </row>
    <row r="20" spans="1:8">
      <c r="A20" t="s">
        <v>24</v>
      </c>
      <c r="B20">
        <v>73</v>
      </c>
      <c r="C20">
        <v>41</v>
      </c>
      <c r="D20" s="14">
        <f t="shared" si="0"/>
        <v>64.035087719298247</v>
      </c>
      <c r="E20">
        <v>611</v>
      </c>
      <c r="F20">
        <v>403</v>
      </c>
      <c r="G20" s="14">
        <v>60.256410256410298</v>
      </c>
      <c r="H20" s="12">
        <v>0.44466600000000001</v>
      </c>
    </row>
    <row r="21" spans="1:8">
      <c r="A21" t="s">
        <v>25</v>
      </c>
      <c r="B21">
        <v>24</v>
      </c>
      <c r="C21">
        <v>4</v>
      </c>
      <c r="D21" s="14">
        <f t="shared" si="0"/>
        <v>85.714285714285708</v>
      </c>
      <c r="E21">
        <v>229</v>
      </c>
      <c r="F21">
        <v>5</v>
      </c>
      <c r="G21" s="14">
        <v>97.863247863247906</v>
      </c>
      <c r="H21" s="2">
        <v>2.8473999999999999E-3</v>
      </c>
    </row>
    <row r="22" spans="1:8">
      <c r="A22" t="s">
        <v>26</v>
      </c>
      <c r="B22">
        <v>14</v>
      </c>
      <c r="C22">
        <v>25</v>
      </c>
      <c r="D22" s="14">
        <f t="shared" si="0"/>
        <v>35.897435897435898</v>
      </c>
      <c r="E22">
        <v>84</v>
      </c>
      <c r="F22">
        <v>76</v>
      </c>
      <c r="G22" s="14">
        <v>52.5</v>
      </c>
      <c r="H22" s="12">
        <v>5.29525E-2</v>
      </c>
    </row>
    <row r="23" spans="1:8">
      <c r="A23" t="s">
        <v>27</v>
      </c>
      <c r="B23">
        <v>3</v>
      </c>
      <c r="C23">
        <v>32</v>
      </c>
      <c r="D23" s="14">
        <f t="shared" si="0"/>
        <v>8.5714285714285712</v>
      </c>
      <c r="E23">
        <v>1</v>
      </c>
      <c r="F23">
        <v>113</v>
      </c>
      <c r="G23" s="14">
        <v>0.87719298245613997</v>
      </c>
      <c r="H23" s="2">
        <v>3.6139000000000002E-3</v>
      </c>
    </row>
    <row r="24" spans="1:8">
      <c r="A24" t="s">
        <v>28</v>
      </c>
      <c r="B24">
        <v>18</v>
      </c>
      <c r="C24">
        <v>42</v>
      </c>
      <c r="D24" s="14">
        <f t="shared" si="0"/>
        <v>30</v>
      </c>
      <c r="E24">
        <v>29</v>
      </c>
      <c r="F24">
        <v>97</v>
      </c>
      <c r="G24" s="14">
        <v>23.015873015873002</v>
      </c>
      <c r="H24" s="12">
        <v>0.13019420000000001</v>
      </c>
    </row>
    <row r="25" spans="1:8">
      <c r="A25" t="s">
        <v>29</v>
      </c>
      <c r="B25">
        <v>734</v>
      </c>
      <c r="C25">
        <v>2</v>
      </c>
      <c r="D25" s="14">
        <f t="shared" si="0"/>
        <v>99.728260869565219</v>
      </c>
      <c r="E25">
        <v>395</v>
      </c>
      <c r="F25">
        <v>0</v>
      </c>
      <c r="G25" s="14">
        <v>100</v>
      </c>
      <c r="H25" s="16"/>
    </row>
    <row r="26" spans="1:8">
      <c r="A26" t="s">
        <v>31</v>
      </c>
      <c r="B26">
        <v>86</v>
      </c>
      <c r="C26">
        <v>3</v>
      </c>
      <c r="D26" s="14">
        <f t="shared" si="0"/>
        <v>96.629213483146074</v>
      </c>
      <c r="E26">
        <v>312</v>
      </c>
      <c r="F26">
        <v>12</v>
      </c>
      <c r="G26" s="14">
        <v>96.296296296296305</v>
      </c>
      <c r="H26" s="12">
        <v>0.64407550000000002</v>
      </c>
    </row>
    <row r="28" spans="1:8" s="10" customFormat="1">
      <c r="A28" s="10" t="s">
        <v>0</v>
      </c>
      <c r="B28" s="10" t="s">
        <v>49</v>
      </c>
      <c r="C28" s="10" t="s">
        <v>50</v>
      </c>
      <c r="D28" s="10" t="s">
        <v>54</v>
      </c>
      <c r="E28" t="s">
        <v>4</v>
      </c>
      <c r="F28" t="s">
        <v>5</v>
      </c>
      <c r="G28" t="s">
        <v>6</v>
      </c>
      <c r="H28" t="s">
        <v>7</v>
      </c>
    </row>
    <row r="29" spans="1:8">
      <c r="A29" t="s">
        <v>51</v>
      </c>
      <c r="B29">
        <v>17</v>
      </c>
      <c r="C29">
        <v>11</v>
      </c>
      <c r="D29" s="3">
        <f>B29/28*100</f>
        <v>60.714285714285708</v>
      </c>
      <c r="E29">
        <v>39</v>
      </c>
      <c r="F29">
        <v>26</v>
      </c>
      <c r="G29" s="3">
        <v>60</v>
      </c>
      <c r="H29" s="12">
        <v>1</v>
      </c>
    </row>
    <row r="30" spans="1:8">
      <c r="A30" t="s">
        <v>52</v>
      </c>
      <c r="B30">
        <v>34</v>
      </c>
      <c r="C30">
        <v>16</v>
      </c>
      <c r="D30" s="3">
        <f>34/50*100</f>
        <v>68</v>
      </c>
      <c r="E30">
        <v>345</v>
      </c>
      <c r="F30">
        <v>320</v>
      </c>
      <c r="G30">
        <v>51.9</v>
      </c>
      <c r="H30" s="2">
        <v>2.3604259874172102E-2</v>
      </c>
    </row>
    <row r="31" spans="1:8">
      <c r="A31" t="s">
        <v>53</v>
      </c>
      <c r="B31">
        <v>15</v>
      </c>
      <c r="C31">
        <v>12</v>
      </c>
      <c r="D31" s="3">
        <f>B31/27*100</f>
        <v>55.555555555555557</v>
      </c>
      <c r="E31">
        <v>179</v>
      </c>
      <c r="F31">
        <v>188</v>
      </c>
      <c r="G31">
        <v>48.8</v>
      </c>
      <c r="H31" s="12">
        <v>0.565154066627096</v>
      </c>
    </row>
  </sheetData>
  <phoneticPr fontId="9" type="noConversion"/>
  <pageMargins left="0.75" right="0.75" top="1" bottom="1" header="0.5" footer="0.5"/>
  <pageSetup scale="7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6"/>
  <sheetViews>
    <sheetView workbookViewId="0">
      <selection activeCell="A4" sqref="A4"/>
    </sheetView>
  </sheetViews>
  <sheetFormatPr baseColWidth="10" defaultRowHeight="15" x14ac:dyDescent="0"/>
  <cols>
    <col min="1" max="1" width="11.33203125" bestFit="1" customWidth="1"/>
    <col min="2" max="2" width="15.1640625" bestFit="1" customWidth="1"/>
    <col min="3" max="3" width="14.5" bestFit="1" customWidth="1"/>
    <col min="4" max="4" width="20.83203125" bestFit="1" customWidth="1"/>
    <col min="5" max="5" width="16.33203125" bestFit="1" customWidth="1"/>
    <col min="6" max="6" width="15.83203125" bestFit="1" customWidth="1"/>
    <col min="7" max="7" width="22.1640625" bestFit="1" customWidth="1"/>
    <col min="8" max="8" width="22.1640625" customWidth="1"/>
    <col min="9" max="9" width="16.5" customWidth="1"/>
  </cols>
  <sheetData>
    <row r="1" spans="1:9">
      <c r="A1" s="5" t="s">
        <v>33</v>
      </c>
      <c r="B1" s="5"/>
      <c r="C1" s="5"/>
      <c r="D1" s="5"/>
      <c r="E1" s="6"/>
      <c r="F1" s="6"/>
      <c r="G1" s="6"/>
      <c r="H1" s="6"/>
      <c r="I1" s="6"/>
    </row>
    <row r="2" spans="1:9">
      <c r="A2" s="5" t="s">
        <v>42</v>
      </c>
      <c r="B2" s="5"/>
      <c r="C2" s="5"/>
      <c r="D2" s="6"/>
      <c r="E2" s="6"/>
      <c r="F2" s="6"/>
      <c r="G2" s="6"/>
      <c r="H2" s="6"/>
    </row>
    <row r="3" spans="1:9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9">
      <c r="A4" t="s">
        <v>32</v>
      </c>
      <c r="B4">
        <v>1</v>
      </c>
      <c r="C4">
        <v>21</v>
      </c>
      <c r="D4" s="1">
        <f>B4/(B4+C4)*100</f>
        <v>4.5454545454545459</v>
      </c>
      <c r="E4">
        <v>11</v>
      </c>
      <c r="F4">
        <v>17</v>
      </c>
      <c r="G4" s="3">
        <v>39.285714285714299</v>
      </c>
      <c r="H4" s="2">
        <v>3.1609999999999999E-4</v>
      </c>
    </row>
    <row r="5" spans="1:9">
      <c r="A5" t="s">
        <v>8</v>
      </c>
      <c r="B5">
        <v>8</v>
      </c>
      <c r="C5">
        <v>5</v>
      </c>
      <c r="D5" s="1">
        <f t="shared" ref="D5:D26" si="0">B5/(B5+C5)*100</f>
        <v>61.53846153846154</v>
      </c>
      <c r="E5">
        <v>264</v>
      </c>
      <c r="F5">
        <v>510</v>
      </c>
      <c r="G5" s="3">
        <v>34.1085271317829</v>
      </c>
      <c r="H5" s="2">
        <v>3.9658800000000001E-2</v>
      </c>
    </row>
    <row r="6" spans="1:9">
      <c r="A6" t="s">
        <v>9</v>
      </c>
      <c r="B6">
        <v>56</v>
      </c>
      <c r="C6">
        <v>36</v>
      </c>
      <c r="D6" s="1">
        <f t="shared" si="0"/>
        <v>60.869565217391312</v>
      </c>
      <c r="E6">
        <v>193</v>
      </c>
      <c r="F6">
        <v>126</v>
      </c>
      <c r="G6" s="3">
        <v>60.5015673981191</v>
      </c>
      <c r="H6" s="12">
        <v>1</v>
      </c>
    </row>
    <row r="7" spans="1:9">
      <c r="A7" t="s">
        <v>10</v>
      </c>
      <c r="B7">
        <v>22</v>
      </c>
      <c r="C7">
        <v>102</v>
      </c>
      <c r="D7" s="1">
        <f t="shared" si="0"/>
        <v>17.741935483870968</v>
      </c>
      <c r="E7">
        <v>0</v>
      </c>
      <c r="F7">
        <v>63</v>
      </c>
      <c r="G7" s="3">
        <v>0</v>
      </c>
      <c r="H7" s="2"/>
    </row>
    <row r="8" spans="1:9">
      <c r="A8" t="s">
        <v>11</v>
      </c>
      <c r="B8">
        <v>3</v>
      </c>
      <c r="C8">
        <v>20</v>
      </c>
      <c r="D8" s="1">
        <f t="shared" si="0"/>
        <v>13.043478260869565</v>
      </c>
      <c r="E8">
        <v>51</v>
      </c>
      <c r="F8">
        <v>89</v>
      </c>
      <c r="G8" s="3">
        <v>36.428571428571402</v>
      </c>
      <c r="H8" s="2">
        <v>2.7603699999999998E-2</v>
      </c>
    </row>
    <row r="9" spans="1:9">
      <c r="A9" t="s">
        <v>12</v>
      </c>
      <c r="B9">
        <v>7</v>
      </c>
      <c r="C9">
        <v>4</v>
      </c>
      <c r="D9" s="1">
        <f t="shared" si="0"/>
        <v>63.636363636363633</v>
      </c>
      <c r="E9">
        <v>47</v>
      </c>
      <c r="F9">
        <v>20</v>
      </c>
      <c r="G9" s="3">
        <v>70.149253731343293</v>
      </c>
      <c r="H9" s="12">
        <v>0.74281730000000001</v>
      </c>
    </row>
    <row r="10" spans="1:9">
      <c r="A10" t="s">
        <v>13</v>
      </c>
      <c r="B10">
        <v>0</v>
      </c>
      <c r="C10">
        <v>4</v>
      </c>
      <c r="D10" s="1">
        <f t="shared" si="0"/>
        <v>0</v>
      </c>
      <c r="E10">
        <v>10</v>
      </c>
      <c r="F10">
        <v>7</v>
      </c>
      <c r="G10" s="3">
        <v>58.823529411764703</v>
      </c>
      <c r="H10" s="2">
        <v>2.8812999999999998E-2</v>
      </c>
    </row>
    <row r="11" spans="1:9">
      <c r="A11" t="s">
        <v>14</v>
      </c>
      <c r="B11">
        <v>6</v>
      </c>
      <c r="C11">
        <v>27</v>
      </c>
      <c r="D11" s="1">
        <f t="shared" si="0"/>
        <v>18.181818181818183</v>
      </c>
      <c r="E11">
        <v>274</v>
      </c>
      <c r="F11">
        <v>3687</v>
      </c>
      <c r="G11" s="3">
        <v>6.91744508962383</v>
      </c>
      <c r="H11" s="2">
        <v>2.3791400000000001E-2</v>
      </c>
    </row>
    <row r="12" spans="1:9">
      <c r="A12" t="s">
        <v>15</v>
      </c>
      <c r="B12">
        <v>3</v>
      </c>
      <c r="C12">
        <v>15</v>
      </c>
      <c r="D12" s="1">
        <f t="shared" si="0"/>
        <v>16.666666666666664</v>
      </c>
      <c r="E12">
        <v>291</v>
      </c>
      <c r="F12">
        <v>683</v>
      </c>
      <c r="G12" s="3">
        <v>29.8767967145791</v>
      </c>
      <c r="H12" s="12">
        <v>0.93899410000000005</v>
      </c>
    </row>
    <row r="13" spans="1:9">
      <c r="A13" t="s">
        <v>16</v>
      </c>
      <c r="B13">
        <v>19</v>
      </c>
      <c r="C13">
        <v>0</v>
      </c>
      <c r="D13" s="1">
        <f t="shared" si="0"/>
        <v>100</v>
      </c>
      <c r="E13">
        <v>137</v>
      </c>
      <c r="F13">
        <v>6</v>
      </c>
      <c r="G13" s="3">
        <v>95.8041958041958</v>
      </c>
      <c r="H13" s="12">
        <v>1</v>
      </c>
    </row>
    <row r="14" spans="1:9">
      <c r="A14" t="s">
        <v>17</v>
      </c>
      <c r="B14">
        <v>16</v>
      </c>
      <c r="C14">
        <v>4</v>
      </c>
      <c r="D14" s="1">
        <f t="shared" si="0"/>
        <v>80</v>
      </c>
      <c r="E14">
        <v>410</v>
      </c>
      <c r="F14">
        <v>36</v>
      </c>
      <c r="G14" s="3">
        <v>91.928251121076201</v>
      </c>
      <c r="H14" s="12">
        <v>7.3254899999999998E-2</v>
      </c>
    </row>
    <row r="15" spans="1:9">
      <c r="A15" t="s">
        <v>18</v>
      </c>
      <c r="B15">
        <v>15</v>
      </c>
      <c r="C15">
        <v>14</v>
      </c>
      <c r="D15" s="1">
        <f t="shared" si="0"/>
        <v>51.724137931034484</v>
      </c>
      <c r="E15">
        <v>341</v>
      </c>
      <c r="F15">
        <v>264</v>
      </c>
      <c r="G15" s="3">
        <v>56.363636363636402</v>
      </c>
      <c r="H15" s="12">
        <v>0.75745819999999997</v>
      </c>
    </row>
    <row r="16" spans="1:9">
      <c r="A16" t="s">
        <v>19</v>
      </c>
      <c r="B16">
        <v>2</v>
      </c>
      <c r="C16">
        <v>2</v>
      </c>
      <c r="D16" s="1">
        <f t="shared" si="0"/>
        <v>50</v>
      </c>
      <c r="E16">
        <v>284</v>
      </c>
      <c r="F16">
        <v>69</v>
      </c>
      <c r="G16" s="3">
        <v>80.453257790368298</v>
      </c>
      <c r="H16" s="12">
        <v>0.17316870000000001</v>
      </c>
    </row>
    <row r="17" spans="1:8">
      <c r="A17" t="s">
        <v>22</v>
      </c>
      <c r="B17">
        <v>19</v>
      </c>
      <c r="C17">
        <v>6</v>
      </c>
      <c r="D17" s="1">
        <f t="shared" si="0"/>
        <v>76</v>
      </c>
      <c r="E17">
        <v>805</v>
      </c>
      <c r="F17">
        <v>276</v>
      </c>
      <c r="G17" s="3">
        <v>74.468085106383</v>
      </c>
      <c r="H17" s="12">
        <v>1</v>
      </c>
    </row>
    <row r="18" spans="1:8">
      <c r="A18" t="s">
        <v>23</v>
      </c>
      <c r="B18">
        <v>31</v>
      </c>
      <c r="C18">
        <v>5</v>
      </c>
      <c r="D18" s="1">
        <f t="shared" si="0"/>
        <v>86.111111111111114</v>
      </c>
      <c r="E18">
        <v>533</v>
      </c>
      <c r="F18">
        <v>51</v>
      </c>
      <c r="G18" s="3">
        <v>91.267123287671197</v>
      </c>
      <c r="H18" s="12">
        <v>0.20018279999999999</v>
      </c>
    </row>
    <row r="19" spans="1:8">
      <c r="A19" t="s">
        <v>24</v>
      </c>
      <c r="B19">
        <v>10</v>
      </c>
      <c r="C19">
        <v>5</v>
      </c>
      <c r="D19" s="1">
        <f t="shared" si="0"/>
        <v>66.666666666666657</v>
      </c>
      <c r="E19">
        <v>611</v>
      </c>
      <c r="F19">
        <v>403</v>
      </c>
      <c r="G19" s="3">
        <v>60.256410256410298</v>
      </c>
      <c r="H19" s="12">
        <v>0.79346059999999996</v>
      </c>
    </row>
    <row r="20" spans="1:8">
      <c r="A20" t="s">
        <v>25</v>
      </c>
      <c r="B20">
        <v>15</v>
      </c>
      <c r="C20">
        <v>2</v>
      </c>
      <c r="D20" s="1">
        <f t="shared" si="0"/>
        <v>88.235294117647058</v>
      </c>
      <c r="E20">
        <v>229</v>
      </c>
      <c r="F20">
        <v>5</v>
      </c>
      <c r="G20" s="3">
        <v>97.863247863247906</v>
      </c>
      <c r="H20" s="2">
        <v>4.8673500000000001E-2</v>
      </c>
    </row>
    <row r="21" spans="1:8">
      <c r="A21" t="s">
        <v>26</v>
      </c>
      <c r="B21">
        <v>7</v>
      </c>
      <c r="C21">
        <v>19</v>
      </c>
      <c r="D21" s="1">
        <f t="shared" si="0"/>
        <v>26.923076923076923</v>
      </c>
      <c r="E21">
        <v>84</v>
      </c>
      <c r="F21">
        <v>76</v>
      </c>
      <c r="G21" s="3">
        <v>52.5</v>
      </c>
      <c r="H21" s="2">
        <v>1.01431E-2</v>
      </c>
    </row>
    <row r="22" spans="1:8">
      <c r="A22" t="s">
        <v>27</v>
      </c>
      <c r="B22">
        <v>4</v>
      </c>
      <c r="C22">
        <v>42</v>
      </c>
      <c r="D22" s="1">
        <f t="shared" si="0"/>
        <v>8.695652173913043</v>
      </c>
      <c r="E22">
        <v>1</v>
      </c>
      <c r="F22">
        <v>113</v>
      </c>
      <c r="G22" s="3">
        <v>0.87719298245613997</v>
      </c>
      <c r="H22" s="2">
        <v>7.919E-4</v>
      </c>
    </row>
    <row r="23" spans="1:8">
      <c r="A23" t="s">
        <v>28</v>
      </c>
      <c r="B23">
        <v>9</v>
      </c>
      <c r="C23">
        <v>19</v>
      </c>
      <c r="D23" s="1">
        <f t="shared" si="0"/>
        <v>32.142857142857146</v>
      </c>
      <c r="E23">
        <v>29</v>
      </c>
      <c r="F23">
        <v>97</v>
      </c>
      <c r="G23" s="3">
        <v>23.015873015873002</v>
      </c>
      <c r="H23" s="12">
        <v>0.17556350000000001</v>
      </c>
    </row>
    <row r="24" spans="1:8">
      <c r="A24" t="s">
        <v>29</v>
      </c>
      <c r="B24">
        <v>41</v>
      </c>
      <c r="C24">
        <v>0</v>
      </c>
      <c r="D24" s="1">
        <f t="shared" si="0"/>
        <v>100</v>
      </c>
      <c r="E24">
        <v>395</v>
      </c>
      <c r="F24">
        <v>0</v>
      </c>
      <c r="G24" s="3">
        <v>100</v>
      </c>
      <c r="H24" s="15"/>
    </row>
    <row r="25" spans="1:8">
      <c r="A25" t="s">
        <v>30</v>
      </c>
      <c r="B25">
        <v>49</v>
      </c>
      <c r="C25">
        <v>8</v>
      </c>
      <c r="D25" s="1">
        <f t="shared" si="0"/>
        <v>85.964912280701753</v>
      </c>
      <c r="E25">
        <v>87</v>
      </c>
      <c r="F25">
        <v>58</v>
      </c>
      <c r="G25" s="3">
        <v>60</v>
      </c>
      <c r="H25" s="2">
        <v>3.2400000000000001E-5</v>
      </c>
    </row>
    <row r="26" spans="1:8">
      <c r="A26" t="s">
        <v>31</v>
      </c>
      <c r="B26">
        <v>74</v>
      </c>
      <c r="C26">
        <v>6</v>
      </c>
      <c r="D26" s="1">
        <f t="shared" si="0"/>
        <v>92.5</v>
      </c>
      <c r="E26">
        <v>312</v>
      </c>
      <c r="F26">
        <v>12</v>
      </c>
      <c r="G26" s="3">
        <v>96.296296296296305</v>
      </c>
      <c r="H26" s="12">
        <v>7.6152800000000007E-2</v>
      </c>
    </row>
  </sheetData>
  <phoneticPr fontId="9" type="noConversion"/>
  <pageMargins left="0.75" right="0.75" top="1" bottom="1" header="0.5" footer="0.5"/>
  <pageSetup scale="7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CLE</vt:lpstr>
      <vt:lpstr>CLN-1</vt:lpstr>
      <vt:lpstr>CLN-2</vt:lpstr>
      <vt:lpstr>LCE</vt:lpstr>
      <vt:lpstr>LCN-1</vt:lpstr>
      <vt:lpstr>LCN-2</vt:lpstr>
      <vt:lpstr>CVE</vt:lpstr>
      <vt:lpstr>CVN-1</vt:lpstr>
      <vt:lpstr>CVN-2</vt:lpstr>
      <vt:lpstr>VCE</vt:lpstr>
      <vt:lpstr>VCN</vt:lpstr>
      <vt:lpstr>LVE</vt:lpstr>
      <vt:lpstr>LVN-1</vt:lpstr>
      <vt:lpstr>LVN-2</vt:lpstr>
      <vt:lpstr>VLE</vt:lpstr>
      <vt:lpstr>VLN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Scheer</dc:creator>
  <cp:lastModifiedBy>CollingsA</cp:lastModifiedBy>
  <cp:lastPrinted>2015-04-29T13:10:36Z</cp:lastPrinted>
  <dcterms:created xsi:type="dcterms:W3CDTF">2014-04-17T18:01:58Z</dcterms:created>
  <dcterms:modified xsi:type="dcterms:W3CDTF">2015-05-06T11:22:14Z</dcterms:modified>
</cp:coreProperties>
</file>